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R:\1. Clients\5. Grands Evenements\I\IPEM\2025\01 - LIVRAISONS SUR STAND\"/>
    </mc:Choice>
  </mc:AlternateContent>
  <xr:revisionPtr revIDLastSave="0" documentId="13_ncr:1_{73C49645-9C10-497B-B23E-BD4A04EDFE58}" xr6:coauthVersionLast="47" xr6:coauthVersionMax="47" xr10:uidLastSave="{00000000-0000-0000-0000-000000000000}"/>
  <workbookProtection workbookAlgorithmName="SHA-512" workbookHashValue="47M/YBALpAZLPB44dDGEAKvH/YvSY70ZFGQDbUJWTYgoLtRuq9bT37431vFVy651AOkKU4/b6BaW897NVtZnog==" workbookSaltValue="wdZSQd7nYpJrD5Azdg/yFA==" workbookSpinCount="100000" lockStructure="1"/>
  <bookViews>
    <workbookView xWindow="-108" yWindow="-108" windowWidth="23256" windowHeight="12576" xr2:uid="{D06A54F9-0A29-4C0F-BD5D-7DB8832057F6}"/>
  </bookViews>
  <sheets>
    <sheet name="Feuil1" sheetId="1" r:id="rId1"/>
    <sheet name="Feuil2" sheetId="2" r:id="rId2"/>
  </sheets>
  <definedNames>
    <definedName name="_xlnm.Print_Area" localSheetId="0">Feuil1!$A$1:$I$110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3" i="1" l="1"/>
  <c r="F103" i="1" s="1"/>
  <c r="D75" i="1"/>
  <c r="F75" i="1" s="1"/>
  <c r="D73" i="1"/>
  <c r="F73" i="1" s="1"/>
  <c r="D70" i="1"/>
  <c r="F70" i="1" s="1"/>
  <c r="D68" i="1"/>
  <c r="F68" i="1" s="1"/>
  <c r="D92" i="1"/>
  <c r="F92" i="1" s="1"/>
  <c r="D65" i="1"/>
  <c r="F65" i="1" s="1"/>
  <c r="D63" i="1"/>
  <c r="F63" i="1" s="1"/>
  <c r="D59" i="1"/>
  <c r="F59" i="1" s="1"/>
  <c r="D54" i="1"/>
  <c r="F54" i="1" s="1"/>
  <c r="D49" i="1"/>
  <c r="F49" i="1" s="1"/>
  <c r="D93" i="1"/>
  <c r="F93" i="1" s="1"/>
  <c r="D41" i="1"/>
  <c r="F41" i="1" s="1"/>
  <c r="D33" i="1"/>
  <c r="F33" i="1" s="1"/>
  <c r="D31" i="1"/>
  <c r="F31" i="1" s="1"/>
  <c r="D37" i="1"/>
  <c r="F37" i="1" s="1"/>
  <c r="D29" i="1"/>
  <c r="F29" i="1" s="1"/>
  <c r="D104" i="1"/>
  <c r="F104" i="1" s="1"/>
  <c r="D94" i="1"/>
  <c r="F94" i="1" s="1"/>
  <c r="D91" i="1"/>
  <c r="F91" i="1" s="1"/>
  <c r="D15" i="1" l="1"/>
  <c r="F15" i="1" s="1"/>
  <c r="D80" i="1" l="1"/>
  <c r="F80" i="1" s="1"/>
  <c r="D43" i="1" l="1"/>
  <c r="F43" i="1" s="1"/>
  <c r="D27" i="1"/>
  <c r="D35" i="1"/>
  <c r="F35" i="1" s="1"/>
  <c r="D39" i="1"/>
  <c r="F39" i="1" s="1"/>
  <c r="D20" i="1"/>
  <c r="F20" i="1" s="1"/>
  <c r="F27" i="1" l="1"/>
  <c r="D24" i="1"/>
  <c r="D22" i="1"/>
  <c r="F22" i="1" s="1"/>
  <c r="D18" i="1"/>
  <c r="F18" i="1" s="1"/>
  <c r="D96" i="1"/>
  <c r="F96" i="1" s="1"/>
  <c r="D97" i="1"/>
  <c r="D98" i="1"/>
  <c r="F98" i="1" s="1"/>
  <c r="D99" i="1"/>
  <c r="F99" i="1" s="1"/>
  <c r="D100" i="1"/>
  <c r="F100" i="1" s="1"/>
  <c r="D101" i="1"/>
  <c r="F101" i="1" s="1"/>
  <c r="D102" i="1"/>
  <c r="F102" i="1" s="1"/>
  <c r="D88" i="1"/>
  <c r="F88" i="1" s="1"/>
  <c r="D86" i="1"/>
  <c r="F86" i="1" s="1"/>
  <c r="D78" i="1"/>
  <c r="F78" i="1" s="1"/>
  <c r="D79" i="1"/>
  <c r="F79" i="1" s="1"/>
  <c r="D81" i="1"/>
  <c r="F81" i="1" s="1"/>
  <c r="D82" i="1"/>
  <c r="F82" i="1" s="1"/>
  <c r="D83" i="1"/>
  <c r="F83" i="1" s="1"/>
  <c r="D84" i="1"/>
  <c r="F84" i="1" s="1"/>
  <c r="D57" i="1"/>
  <c r="F57" i="1" s="1"/>
  <c r="D52" i="1"/>
  <c r="D47" i="1"/>
  <c r="F47" i="1" s="1"/>
  <c r="D11" i="1"/>
  <c r="D13" i="1"/>
  <c r="I107" i="1" l="1"/>
  <c r="I108" i="1" s="1"/>
  <c r="D110" i="1"/>
  <c r="F52" i="1"/>
  <c r="F11" i="1"/>
  <c r="F24" i="1"/>
  <c r="F13" i="1"/>
  <c r="F97" i="1"/>
  <c r="F110" i="1" l="1"/>
  <c r="I109" i="1"/>
  <c r="I110" i="1" l="1"/>
</calcChain>
</file>

<file path=xl/sharedStrings.xml><?xml version="1.0" encoding="utf-8"?>
<sst xmlns="http://schemas.openxmlformats.org/spreadsheetml/2006/main" count="128" uniqueCount="125">
  <si>
    <t>E-MAIL</t>
  </si>
  <si>
    <t>6 Coca-cola Zéro 1,5L</t>
  </si>
  <si>
    <t>TOTAL GENERAL</t>
  </si>
  <si>
    <t xml:space="preserve">TOTAL </t>
  </si>
  <si>
    <t>6 Coca-cola 1L</t>
  </si>
  <si>
    <t>07h00-9h00</t>
  </si>
  <si>
    <t>10h00-12h00</t>
  </si>
  <si>
    <t>14h00-16h00</t>
  </si>
  <si>
    <t>17h00-19h00</t>
  </si>
  <si>
    <t>12 Eaux Neuves 50 cl</t>
  </si>
  <si>
    <t>12 Vittel 1L</t>
  </si>
  <si>
    <t>12 Perrier 75 cl</t>
  </si>
  <si>
    <t>ORDER FORM</t>
  </si>
  <si>
    <t xml:space="preserve">YOUR COMPANY </t>
  </si>
  <si>
    <t xml:space="preserve"> EXHIBITION </t>
  </si>
  <si>
    <t xml:space="preserve"> DELIVERY </t>
  </si>
  <si>
    <t xml:space="preserve">COMPANY NAME </t>
  </si>
  <si>
    <t xml:space="preserve">EXHIBITION NAME </t>
  </si>
  <si>
    <t xml:space="preserve">DELIVERY DATE </t>
  </si>
  <si>
    <t xml:space="preserve">DELIVERY SCHEDULE (one choice for one delivery) </t>
  </si>
  <si>
    <t xml:space="preserve">CONTACT NAME </t>
  </si>
  <si>
    <t xml:space="preserve">PHONE NUMBER </t>
  </si>
  <si>
    <t xml:space="preserve">CONTACT ON SITE </t>
  </si>
  <si>
    <t xml:space="preserve">ROOM NUMBER </t>
  </si>
  <si>
    <t xml:space="preserve">FLOOR </t>
  </si>
  <si>
    <t>Order form to be return to :  commandes@fleurdemets.com
or m.lebihan@fleurdemets.com</t>
  </si>
  <si>
    <t xml:space="preserve">Quantity </t>
  </si>
  <si>
    <t>Unit Price excl. VAT</t>
  </si>
  <si>
    <t xml:space="preserve">Total excl, VAT </t>
  </si>
  <si>
    <t xml:space="preserve">VAT rates </t>
  </si>
  <si>
    <t xml:space="preserve">TOTAL including VAT </t>
  </si>
  <si>
    <t>Sweet break</t>
  </si>
  <si>
    <t xml:space="preserve">Mini danish pastries - 20 pieces </t>
  </si>
  <si>
    <t xml:space="preserve">Mini croissant, Mini chocolate bread , Mini raisin roll , Mini apple turnover </t>
  </si>
  <si>
    <t xml:space="preserve">Seasonal fruit skewers </t>
  </si>
  <si>
    <t xml:space="preserve">Mini soft cakes </t>
  </si>
  <si>
    <t xml:space="preserve">Assortment of 30 financiers (chocolate, coffee, hazelnut praline) </t>
  </si>
  <si>
    <t xml:space="preserve">Trays of dressed pieces - BISCONU </t>
  </si>
  <si>
    <r>
      <t xml:space="preserve">SWEET TRAY </t>
    </r>
    <r>
      <rPr>
        <b/>
        <sz val="12"/>
        <color theme="1"/>
        <rFont val="Calibri"/>
        <family val="2"/>
        <scheme val="minor"/>
      </rPr>
      <t xml:space="preserve">- 26 pieces  </t>
    </r>
  </si>
  <si>
    <t>Tuscan Wrap with Eggplant, Sun-Dried Tomatoes &amp; Mozzarella, Chicken Shawarma Wrap with Pickled Cucumber &amp; Chlorophyll Mayonnaise, Soft Gravlax Salmon Bun with Smoked Salmon Cream &amp; Avruga Eggs, Roasted Veal Focaccia with Savora Sauce &amp; Caramelized Onions</t>
  </si>
  <si>
    <t xml:space="preserve">Zest planche x Fleur de mets </t>
  </si>
  <si>
    <r>
      <rPr>
        <i/>
        <u/>
        <sz val="10"/>
        <color theme="1"/>
        <rFont val="Calibri"/>
        <family val="2"/>
        <scheme val="minor"/>
      </rPr>
      <t xml:space="preserve">BREADS &amp; CRACKERS  </t>
    </r>
    <r>
      <rPr>
        <i/>
        <sz val="10"/>
        <color theme="1"/>
        <rFont val="Calibri"/>
        <family val="2"/>
        <scheme val="minor"/>
      </rPr>
      <t xml:space="preserve">Focaccia with olives and fresh tomatoes, gougères with Emmental cheese and walnuts, shortbread with ewe's milk cheese and Espelette pepper, seed crackers, baguette from Maison Landemaine
</t>
    </r>
    <r>
      <rPr>
        <i/>
        <u/>
        <sz val="10"/>
        <color theme="1"/>
        <rFont val="Calibri"/>
        <family val="2"/>
        <scheme val="minor"/>
      </rPr>
      <t>EXTRAS</t>
    </r>
    <r>
      <rPr>
        <i/>
        <sz val="10"/>
        <color theme="1"/>
        <rFont val="Calibri"/>
        <family val="2"/>
        <scheme val="minor"/>
      </rPr>
      <t xml:space="preserve"> :Charcuterie mix: chorizo, dry sausage, coppa. Cheese mix: Ossau Iraty, Bruschetta fresh goat's cheese, Tomme le Dormoy, Beaufort, Saint-Nectaire, 16-month Comté. Chewy seasonal vegetables. 
</t>
    </r>
    <r>
      <rPr>
        <i/>
        <u/>
        <sz val="10"/>
        <color theme="1"/>
        <rFont val="Calibri"/>
        <family val="2"/>
        <scheme val="minor"/>
      </rPr>
      <t>SPREADS</t>
    </r>
    <r>
      <rPr>
        <i/>
        <sz val="10"/>
        <color theme="1"/>
        <rFont val="Calibri"/>
        <family val="2"/>
        <scheme val="minor"/>
      </rPr>
      <t xml:space="preserve"> Beet and Roquefort cream, caramelized onion cream, feta beaten with Kalamata olives, Labné with lemon and herbs, rillette with lemon and green olives, green olive tapenade, radish tzatziki, zucchini caviar, eggplant caviar, artichoke cream.</t>
    </r>
  </si>
  <si>
    <r>
      <t xml:space="preserve">CLASSIC BOARD – </t>
    </r>
    <r>
      <rPr>
        <b/>
        <sz val="12"/>
        <color rgb="FF000000"/>
        <rFont val="Calibri"/>
        <family val="2"/>
      </rPr>
      <t xml:space="preserve"> 1,2 Kg  </t>
    </r>
  </si>
  <si>
    <r>
      <rPr>
        <i/>
        <u/>
        <sz val="10"/>
        <color theme="1"/>
        <rFont val="Calibri"/>
        <family val="2"/>
        <scheme val="minor"/>
      </rPr>
      <t xml:space="preserve">BREADS &amp; CRACKERS </t>
    </r>
    <r>
      <rPr>
        <i/>
        <sz val="10"/>
        <color theme="1"/>
        <rFont val="Calibri"/>
        <family val="2"/>
        <scheme val="minor"/>
      </rPr>
      <t xml:space="preserve"> Savoury muffins with broccoli and dill goat's cheese, green olive foccacia, tarragon cream and red onion pickles
</t>
    </r>
    <r>
      <rPr>
        <i/>
        <u/>
        <sz val="10"/>
        <color theme="1"/>
        <rFont val="Calibri"/>
        <family val="2"/>
        <scheme val="minor"/>
      </rPr>
      <t xml:space="preserve">EXTRAS : </t>
    </r>
    <r>
      <rPr>
        <i/>
        <sz val="10"/>
        <color theme="1"/>
        <rFont val="Calibri"/>
        <family val="2"/>
        <scheme val="minor"/>
      </rPr>
      <t xml:space="preserve">Apple Comté and radish pesto finger sandwich, gougères filled with Beaufort cream, pear and walnut Roquefort cream tartlets, buckwheat wraps with raw spinach and roasted Jerusalem artichokes </t>
    </r>
  </si>
  <si>
    <r>
      <rPr>
        <i/>
        <u/>
        <sz val="10"/>
        <color theme="1"/>
        <rFont val="Calibri"/>
        <family val="2"/>
        <scheme val="minor"/>
      </rPr>
      <t xml:space="preserve">BREADS &amp; CRACKERS </t>
    </r>
    <r>
      <rPr>
        <i/>
        <sz val="10"/>
        <color theme="1"/>
        <rFont val="Calibri"/>
        <family val="2"/>
        <scheme val="minor"/>
      </rPr>
      <t xml:space="preserve">Seed crackers, Landemaine baguette bread
</t>
    </r>
    <r>
      <rPr>
        <i/>
        <u/>
        <sz val="10"/>
        <color theme="1"/>
        <rFont val="Calibri"/>
        <family val="2"/>
        <scheme val="minor"/>
      </rPr>
      <t>EXTRAS :</t>
    </r>
    <r>
      <rPr>
        <i/>
        <sz val="10"/>
        <color theme="1"/>
        <rFont val="Calibri"/>
        <family val="2"/>
        <scheme val="minor"/>
      </rPr>
      <t>Mix of charcuterie and cheeses: Bayonne ham, coppa, chorizo, dry sausage, Comté 16 months, Cantal, fresh goat's cheese, Bruschetta, ash goat's cheese, seasonal vegetables to munch on.</t>
    </r>
    <r>
      <rPr>
        <i/>
        <u/>
        <sz val="10"/>
        <color theme="1"/>
        <rFont val="Calibri"/>
        <family val="2"/>
        <scheme val="minor"/>
      </rPr>
      <t xml:space="preserve">
SPREADS : </t>
    </r>
    <r>
      <rPr>
        <i/>
        <sz val="10"/>
        <color theme="1"/>
        <rFont val="Calibri"/>
        <family val="2"/>
        <scheme val="minor"/>
      </rPr>
      <t>Cream of beet and Roquefort, cream of caramelized onions, feta beaten with Kalamata olives, labne with lemon and herbs, rillette with lemon and green olives, green olive tapenade, radish tzatziki, zucchini caviar, eggplant caviar, artichoke cream</t>
    </r>
  </si>
  <si>
    <r>
      <t xml:space="preserve">CLASSIC BOARD –  </t>
    </r>
    <r>
      <rPr>
        <b/>
        <sz val="12"/>
        <color rgb="FF000000"/>
        <rFont val="Calibri"/>
        <family val="2"/>
      </rPr>
      <t>1,8 kg</t>
    </r>
  </si>
  <si>
    <r>
      <t>EXTRAORDINARY BOARD –</t>
    </r>
    <r>
      <rPr>
        <b/>
        <sz val="12"/>
        <color theme="1"/>
        <rFont val="Calibri"/>
        <family val="2"/>
        <scheme val="minor"/>
      </rPr>
      <t xml:space="preserve"> 2,12 Kg  </t>
    </r>
  </si>
  <si>
    <r>
      <t xml:space="preserve">EXTRAORDINARY BOARD - </t>
    </r>
    <r>
      <rPr>
        <b/>
        <sz val="12"/>
        <color theme="1"/>
        <rFont val="Calibri"/>
        <family val="2"/>
        <scheme val="minor"/>
      </rPr>
      <t>2,65 kg</t>
    </r>
  </si>
  <si>
    <r>
      <t xml:space="preserve">FRENCHIE BOARD -  </t>
    </r>
    <r>
      <rPr>
        <b/>
        <sz val="12"/>
        <color theme="1"/>
        <rFont val="Calibri"/>
        <family val="2"/>
        <scheme val="minor"/>
      </rPr>
      <t>1,2 kg</t>
    </r>
  </si>
  <si>
    <r>
      <t xml:space="preserve">FRENCHIE BOARD - </t>
    </r>
    <r>
      <rPr>
        <b/>
        <sz val="12"/>
        <color theme="1"/>
        <rFont val="Calibri"/>
        <family val="2"/>
        <scheme val="minor"/>
      </rPr>
      <t>1,8 kg</t>
    </r>
  </si>
  <si>
    <r>
      <rPr>
        <i/>
        <u/>
        <sz val="10"/>
        <color theme="1"/>
        <rFont val="Calibri"/>
        <family val="2"/>
        <scheme val="minor"/>
      </rPr>
      <t xml:space="preserve">BREADS &amp; CRACKERS  </t>
    </r>
    <r>
      <rPr>
        <i/>
        <sz val="10"/>
        <color theme="1"/>
        <rFont val="Calibri"/>
        <family val="2"/>
        <scheme val="minor"/>
      </rPr>
      <t xml:space="preserve">Focaccia with fresh olives and tomatoes, seed crackers
</t>
    </r>
    <r>
      <rPr>
        <i/>
        <u/>
        <sz val="10"/>
        <color theme="1"/>
        <rFont val="Calibri"/>
        <family val="2"/>
        <scheme val="minor"/>
      </rPr>
      <t xml:space="preserve">EXTRAS : </t>
    </r>
    <r>
      <rPr>
        <i/>
        <sz val="10"/>
        <color theme="1"/>
        <rFont val="Calibri"/>
        <family val="2"/>
        <scheme val="minor"/>
      </rPr>
      <t xml:space="preserve">Roasted almonds with spices, homemade faux mage, dried fruit, plain beet and hummus tartlets, roasted seasonal vegetable wraps, seasonal vegetables to munch on 
</t>
    </r>
    <r>
      <rPr>
        <i/>
        <u/>
        <sz val="10"/>
        <color theme="1"/>
        <rFont val="Calibri"/>
        <family val="2"/>
        <scheme val="minor"/>
      </rPr>
      <t xml:space="preserve">SPREADS : </t>
    </r>
    <r>
      <rPr>
        <i/>
        <sz val="10"/>
        <color theme="1"/>
        <rFont val="Calibri"/>
        <family val="2"/>
        <scheme val="minor"/>
      </rPr>
      <t xml:space="preserve">Plain hummus, green olive tapenade, zucchini caviar, eggplant caviar, artichoke cream </t>
    </r>
  </si>
  <si>
    <t>Dark Chocolate &amp; Fleur de Sel Cookies, Chocolate, Orange Blossom &amp; Hazelnut Mini Pastries, Fontainebleau with Slivered Almonds? Seasonal Fresh Fruit Slices</t>
  </si>
  <si>
    <r>
      <t xml:space="preserve">FRESH VEGAN BOARD  - </t>
    </r>
    <r>
      <rPr>
        <b/>
        <sz val="12"/>
        <color theme="1"/>
        <rFont val="Calibri"/>
        <family val="2"/>
        <scheme val="minor"/>
      </rPr>
      <t xml:space="preserve">1,2 kg </t>
    </r>
  </si>
  <si>
    <r>
      <t xml:space="preserve">GOURMET SWEET TRAY  - </t>
    </r>
    <r>
      <rPr>
        <b/>
        <sz val="12"/>
        <color theme="1"/>
        <rFont val="Calibri"/>
        <family val="2"/>
        <scheme val="minor"/>
      </rPr>
      <t>1,8 kg</t>
    </r>
  </si>
  <si>
    <r>
      <t xml:space="preserve">THE SWEET BOARD  - </t>
    </r>
    <r>
      <rPr>
        <b/>
        <sz val="12"/>
        <color theme="1"/>
        <rFont val="Calibri"/>
        <family val="2"/>
        <scheme val="minor"/>
      </rPr>
      <t>0,8 kg</t>
    </r>
  </si>
  <si>
    <t>Chocolate Orange Blossom &amp; Hazelnut Moelleux, Crunchy Almond Financier, Caramelized Apple Cake, Lemon Poppy Seed Cake</t>
  </si>
  <si>
    <t xml:space="preserve">Soft drinks </t>
  </si>
  <si>
    <t>6 orange juice Patrick Font 1L</t>
  </si>
  <si>
    <t>6 apple juice Patrick Font 1L</t>
  </si>
  <si>
    <t xml:space="preserve">Hot drinks </t>
  </si>
  <si>
    <t xml:space="preserve">COFFEE PACK </t>
  </si>
  <si>
    <t xml:space="preserve">Alcoholic drinks </t>
  </si>
  <si>
    <t xml:space="preserve">EXTRAS </t>
  </si>
  <si>
    <t>24 Tea du hammam palais des thés</t>
  </si>
  <si>
    <t>10 Milk pods</t>
  </si>
  <si>
    <t>100 Sugar sachets</t>
  </si>
  <si>
    <t>50 Natural paper cups 21cl</t>
  </si>
  <si>
    <t>10 Disposable champagne flutes</t>
  </si>
  <si>
    <t>10 Disposable wine glasses</t>
  </si>
  <si>
    <t>100 Cocktail napkins</t>
  </si>
  <si>
    <t xml:space="preserve">1 bottle opener  	</t>
  </si>
  <si>
    <t xml:space="preserve">Total EXCL. VAT </t>
  </si>
  <si>
    <t xml:space="preserve">DELIVERY EXCL. VAT </t>
  </si>
  <si>
    <t xml:space="preserve">Total EXCL. VAT with DELIVERY </t>
  </si>
  <si>
    <t xml:space="preserve">TOTAL INCL. VAT  </t>
  </si>
  <si>
    <t>1 ORDER FORM PER DAY &amp; PER DELIVERY - TO BE RETURNED COMPLETED BEFORE 05/09/2025</t>
  </si>
  <si>
    <t>IPEM</t>
  </si>
  <si>
    <t>Mini fruit skewers - 24 pieces</t>
  </si>
  <si>
    <r>
      <t xml:space="preserve">Biscornu cold salted cocktail pieces - </t>
    </r>
    <r>
      <rPr>
        <b/>
        <sz val="12"/>
        <color theme="1"/>
        <rFont val="Calibri"/>
        <family val="2"/>
        <scheme val="minor"/>
      </rPr>
      <t>25 pieces</t>
    </r>
    <r>
      <rPr>
        <sz val="12"/>
        <color theme="1"/>
        <rFont val="Calibri"/>
        <family val="2"/>
        <scheme val="minor"/>
      </rPr>
      <t xml:space="preserve"> </t>
    </r>
  </si>
  <si>
    <t>Palet of Parmesan with Green Asparagus Tips, Pecorino Emulsion, Organic Prawn Banderille Snacked with Turmeric, Pomegranate Chutney, Tuna Tataki with Avruga Eggs, Pan-Fried Beef Fillet Tataki, Artichoke Marinated in Walnut Oil, All-Vegetable Maki, Poultry Mi-Cuit, Fine Herbs Crumbs, Piquillo Freshness</t>
  </si>
  <si>
    <r>
      <t xml:space="preserve">Biscornu cold veggie cocktail pieces - </t>
    </r>
    <r>
      <rPr>
        <b/>
        <sz val="12"/>
        <color theme="1"/>
        <rFont val="Calibri"/>
        <family val="2"/>
        <scheme val="minor"/>
      </rPr>
      <t>22 pieces</t>
    </r>
    <r>
      <rPr>
        <sz val="12"/>
        <color theme="1"/>
        <rFont val="Calibri"/>
        <family val="2"/>
        <scheme val="minor"/>
      </rPr>
      <t xml:space="preserve"> </t>
    </r>
  </si>
  <si>
    <t>All-Vegetable Maki, Parmesan Palet with Green Asparagus Tips, Pecorino Emulsion, Goat Cheese and Comté Fondant, Kalamata Olive Caviar, Crunchy Courgette, Vegetable Caponata and Dried Tomatoes, Courgette Maki with Mint and Fresh Goat Cheese</t>
  </si>
  <si>
    <r>
      <t>Biscornu cold savoury lunches -</t>
    </r>
    <r>
      <rPr>
        <b/>
        <sz val="12"/>
        <color theme="1"/>
        <rFont val="Calibri"/>
        <family val="2"/>
        <scheme val="minor"/>
      </rPr>
      <t xml:space="preserve"> 42 pieces  </t>
    </r>
  </si>
  <si>
    <t>Candied Apricot and Bergamot Tartlet, Apple-Raspberry-Melissa Topping, Vanilla Caramel and Hazelnut Tartlet, Mini Raspberry Tropézienne, Orange Blossom Crème Mousseline, Lemon Square, Acidulated Lemon, Emulsified Strawberry Cream</t>
  </si>
  <si>
    <t xml:space="preserve">Lunchbags for 25 September					 </t>
  </si>
  <si>
    <t>Salad menu 1 - veggie</t>
  </si>
  <si>
    <t>Summer salad with lemon quinoa, red onion and spinach shoots, marinated chickpeas, sundried tomatoes, cucumber, Emmental cheese and creamy parsley sauce / Browkie: praline-hazelnut (lactose-free)</t>
  </si>
  <si>
    <t>Salad menu 2</t>
  </si>
  <si>
    <t>Poke bowl: vinegared rice, tuna, asian slaw (Asian-style cabbage and carrot mix), soya beans, mango and passion sauce / Tart: pear and hazelnut</t>
  </si>
  <si>
    <t xml:space="preserve">Salad formula - gluten free </t>
  </si>
  <si>
    <t>Sandwich Formula</t>
  </si>
  <si>
    <t>BOCO Formula</t>
  </si>
  <si>
    <t>Sandwich menu 1 - veggie</t>
  </si>
  <si>
    <t>Multicoloured bean salad with broth, cream of onion, Holstein cabbage and chickweed / Pastrami Club Sandwich / Strawberry praline cookie / Apple</t>
  </si>
  <si>
    <t>Sandwich menu 2</t>
  </si>
  <si>
    <t xml:space="preserve">Bo bun, mint and peanut salad / Foccacia and mixed sun vegetables / Dark chocolate cookie / Banana </t>
  </si>
  <si>
    <t>BOCO menu 1</t>
  </si>
  <si>
    <t xml:space="preserve">Salad of coquillettes, smoked poultry and artichoke cream / Fillet of pearly sea bass, courgette with béchamel sauce, apricot and mozzarella sauce / Strawberry baba, whipped cream, strawberry nugget </t>
  </si>
  <si>
    <t>BOCO menu 2 - veggie</t>
  </si>
  <si>
    <t>Oriental tabbouleh with multicoloured tomatoes / Creamy polenta, pan-fried aubergine, asparagus, tomato, olive / Chocolate mousse, matcha tea, crunchy almonds</t>
  </si>
  <si>
    <t xml:space="preserve">Lunchbags for 26 September					 </t>
  </si>
  <si>
    <t>Salad menu</t>
  </si>
  <si>
    <t>Salad menu 3 - veggie</t>
  </si>
  <si>
    <t>Lentil salad with marinated vegetables and chakchouka / Red fruit cake (lactose-free)</t>
  </si>
  <si>
    <t>Salad menu 4 - vegan</t>
  </si>
  <si>
    <t>Thai-style rice salad / Apple and cinnamon tart</t>
  </si>
  <si>
    <t>Sandwich menu</t>
  </si>
  <si>
    <t>Sandwich menu 3</t>
  </si>
  <si>
    <t xml:space="preserve">Green bean, fennel and cornflower salad / Grilled chicken wrap, baby greens, white cabbage, carrots, fried onions, old-fashioned mustard and honey sauce / White chocolate cookie / Apple </t>
  </si>
  <si>
    <t>Sandwich menu 4</t>
  </si>
  <si>
    <t xml:space="preserve">Pink lentil salad with jalapeno and baby greens / Swedish bread with salmon and cream cheese / Strawberry praline cookie / Banana </t>
  </si>
  <si>
    <t>BOCO menu</t>
  </si>
  <si>
    <t>BOCO menu 3</t>
  </si>
  <si>
    <t>BOCO menu 4 - veggie</t>
  </si>
  <si>
    <t>Salad with marinated tomatoes, nectarines, red onions, parmesan &amp; peach vinaigrette / Beef stew, brandied tomatoes, red onions, celery, tomatoes confit &amp; olives / Chocolate brownie</t>
  </si>
  <si>
    <t xml:space="preserve">Moroccan-style chickpea salad, hummus, carrots, parsley &amp; mint / Spelt risotto, chopped celery and herb juice / Red fruit salad, jasmine tea </t>
  </si>
  <si>
    <t>Champagne Pommery 75cl</t>
  </si>
  <si>
    <t>Prosecco Martini 75cl</t>
  </si>
  <si>
    <t>Chapelle Gordonne - WHITE WINE BIO 75cl</t>
  </si>
  <si>
    <t>Chapelle Gordonne - RED WINE  75cl</t>
  </si>
  <si>
    <t xml:space="preserve">20kg bag of ice cubes </t>
  </si>
  <si>
    <t>Your orders must be sent 10 days before delivery. 
Deliveries are made within 2 hours. 
All orders must be paid for before delivery via our payment link.</t>
  </si>
  <si>
    <t xml:space="preserve">2 jugs of coffee 1l, cups, stirer, milk and sugger </t>
  </si>
  <si>
    <t xml:space="preserve">TEA PACK </t>
  </si>
  <si>
    <t xml:space="preserve">2 jugs of tea 1l, cups, stirer, milk and sugger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</si>
</sst>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 #,##0.00_)\ &quot;€&quot;_ ;_ * \(#,##0.00\)\ &quot;€&quot;_ ;_ * &quot;-&quot;??_)\ &quot;€&quot;_ ;_ @_ "/>
    <numFmt numFmtId="165" formatCode="_-* #,##0.00\ [$€-40C]_-;\-* #,##0.00\ [$€-40C]_-;_-* &quot;-&quot;??\ [$€-40C]_-;_-@_-"/>
    <numFmt numFmtId="166" formatCode="000000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u/>
      <sz val="11"/>
      <color theme="10"/>
      <name val="Calibri"/>
      <family val="2"/>
      <scheme val="minor"/>
    </font>
    <font>
      <sz val="11"/>
      <color theme="0"/>
      <name val="Calibri"/>
      <family val="2"/>
      <scheme val="minor"/>
    </font>
    <font>
      <b/>
      <sz val="11"/>
      <name val="Calibri"/>
      <family val="2"/>
      <scheme val="minor"/>
    </font>
    <font>
      <b/>
      <sz val="12"/>
      <color rgb="FFFF0000"/>
      <name val="Calibri"/>
      <family val="2"/>
      <scheme val="minor"/>
    </font>
    <font>
      <sz val="11"/>
      <color theme="1"/>
      <name val="Calibri"/>
      <family val="2"/>
    </font>
    <font>
      <sz val="1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0"/>
      <color theme="1"/>
      <name val="Calibri"/>
      <family val="2"/>
      <scheme val="minor"/>
    </font>
    <font>
      <i/>
      <u/>
      <sz val="10"/>
      <color theme="1"/>
      <name val="Calibri"/>
      <family val="2"/>
      <scheme val="minor"/>
    </font>
    <font>
      <sz val="12"/>
      <color rgb="FF000000"/>
      <name val="Calibri"/>
      <family val="2"/>
    </font>
    <font>
      <b/>
      <sz val="12"/>
      <color rgb="FF000000"/>
      <name val="Calibri"/>
      <family val="2"/>
    </font>
    <font>
      <b/>
      <sz val="12"/>
      <color theme="1"/>
      <name val="Calibri"/>
      <family val="2"/>
    </font>
    <font>
      <b/>
      <sz val="16"/>
      <color rgb="FFFF0000"/>
      <name val="Calibri"/>
      <family val="2"/>
      <scheme val="minor"/>
    </font>
    <font>
      <sz val="12"/>
      <color theme="1"/>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59">
    <xf numFmtId="0" fontId="0" fillId="0" borderId="0" xfId="0"/>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0" fontId="6" fillId="0" borderId="0" xfId="0" applyFont="1" applyProtection="1">
      <protection locked="0"/>
    </xf>
    <xf numFmtId="165" fontId="6" fillId="0" borderId="0" xfId="0" applyNumberFormat="1" applyFont="1" applyAlignment="1" applyProtection="1">
      <alignment wrapText="1"/>
      <protection locked="0"/>
    </xf>
    <xf numFmtId="165" fontId="6" fillId="0" borderId="0" xfId="1" applyNumberFormat="1" applyFont="1" applyFill="1" applyBorder="1" applyAlignment="1" applyProtection="1">
      <alignment wrapText="1"/>
      <protection locked="0"/>
    </xf>
    <xf numFmtId="10" fontId="6" fillId="0" borderId="0" xfId="2" applyNumberFormat="1" applyFont="1" applyFill="1" applyBorder="1" applyAlignment="1" applyProtection="1">
      <alignment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165" fontId="0" fillId="0" borderId="0" xfId="1" applyNumberFormat="1" applyFont="1" applyAlignment="1" applyProtection="1">
      <alignment wrapText="1"/>
      <protection locked="0"/>
    </xf>
    <xf numFmtId="10" fontId="0" fillId="0" borderId="0" xfId="2" applyNumberFormat="1" applyFont="1" applyAlignment="1" applyProtection="1">
      <alignment wrapText="1"/>
      <protection locked="0"/>
    </xf>
    <xf numFmtId="0" fontId="0" fillId="4" borderId="1" xfId="0" applyFill="1" applyBorder="1" applyAlignment="1" applyProtection="1">
      <alignment horizontal="center" vertical="center" wrapText="1"/>
      <protection locked="0"/>
    </xf>
    <xf numFmtId="0" fontId="6"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165" fontId="0" fillId="0" borderId="0" xfId="0" applyNumberFormat="1" applyAlignment="1" applyProtection="1">
      <alignment vertical="center"/>
      <protection locked="0"/>
    </xf>
    <xf numFmtId="44" fontId="0" fillId="0" borderId="0" xfId="0" applyNumberFormat="1" applyAlignment="1" applyProtection="1">
      <alignment vertical="center"/>
      <protection locked="0"/>
    </xf>
    <xf numFmtId="44" fontId="6" fillId="0" borderId="0" xfId="1" applyFont="1" applyFill="1" applyBorder="1" applyAlignment="1" applyProtection="1">
      <alignment wrapText="1"/>
      <protection locked="0"/>
    </xf>
    <xf numFmtId="44" fontId="0" fillId="0" borderId="0" xfId="1" applyFont="1" applyAlignment="1" applyProtection="1">
      <alignment wrapText="1"/>
      <protection locked="0"/>
    </xf>
    <xf numFmtId="44" fontId="0" fillId="0" borderId="0" xfId="0" applyNumberFormat="1" applyAlignment="1" applyProtection="1">
      <alignment wrapText="1"/>
      <protection locked="0"/>
    </xf>
    <xf numFmtId="44" fontId="2" fillId="0" borderId="17" xfId="1" applyFont="1" applyBorder="1" applyAlignment="1" applyProtection="1">
      <alignment vertical="center"/>
    </xf>
    <xf numFmtId="44" fontId="2" fillId="0" borderId="17" xfId="0" applyNumberFormat="1" applyFont="1" applyBorder="1" applyAlignment="1">
      <alignment vertical="center"/>
    </xf>
    <xf numFmtId="165" fontId="7" fillId="0" borderId="48" xfId="0" applyNumberFormat="1" applyFont="1" applyBorder="1" applyAlignment="1">
      <alignment vertical="center"/>
    </xf>
    <xf numFmtId="165" fontId="7" fillId="3" borderId="48" xfId="0" applyNumberFormat="1" applyFont="1" applyFill="1" applyBorder="1" applyAlignment="1">
      <alignment vertical="center"/>
    </xf>
    <xf numFmtId="44" fontId="7" fillId="0" borderId="49" xfId="0" applyNumberFormat="1" applyFont="1" applyBorder="1" applyAlignment="1">
      <alignment vertical="center"/>
    </xf>
    <xf numFmtId="0" fontId="7" fillId="6" borderId="0" xfId="0" applyFont="1" applyFill="1" applyAlignment="1" applyProtection="1">
      <alignment horizontal="center" vertical="center"/>
      <protection locked="0"/>
    </xf>
    <xf numFmtId="165" fontId="0" fillId="6" borderId="0" xfId="0" applyNumberFormat="1" applyFill="1" applyAlignment="1">
      <alignment vertical="center" wrapText="1"/>
    </xf>
    <xf numFmtId="164" fontId="10" fillId="6" borderId="0" xfId="0" applyNumberFormat="1" applyFont="1" applyFill="1" applyAlignment="1">
      <alignment horizontal="center" vertical="center"/>
    </xf>
    <xf numFmtId="10" fontId="10" fillId="6" borderId="0" xfId="0" applyNumberFormat="1" applyFont="1" applyFill="1" applyAlignment="1">
      <alignment horizontal="right" vertical="center"/>
    </xf>
    <xf numFmtId="0" fontId="10" fillId="6" borderId="39" xfId="0" applyFont="1" applyFill="1" applyBorder="1" applyAlignment="1">
      <alignment horizontal="left" vertical="center"/>
    </xf>
    <xf numFmtId="44" fontId="10" fillId="6" borderId="40" xfId="0" applyNumberFormat="1" applyFont="1" applyFill="1" applyBorder="1" applyAlignment="1">
      <alignment horizontal="center" vertical="center"/>
    </xf>
    <xf numFmtId="0" fontId="0" fillId="6" borderId="41" xfId="0" applyFill="1" applyBorder="1" applyAlignment="1" applyProtection="1">
      <alignment vertical="center"/>
      <protection locked="0"/>
    </xf>
    <xf numFmtId="0" fontId="0" fillId="6" borderId="12" xfId="0" applyFill="1" applyBorder="1" applyAlignment="1" applyProtection="1">
      <alignment vertical="center"/>
      <protection locked="0"/>
    </xf>
    <xf numFmtId="0" fontId="0" fillId="6" borderId="42" xfId="0" applyFill="1" applyBorder="1" applyAlignment="1" applyProtection="1">
      <alignment vertical="center"/>
      <protection locked="0"/>
    </xf>
    <xf numFmtId="0" fontId="12" fillId="0" borderId="16" xfId="0" applyFont="1" applyBorder="1" applyAlignment="1">
      <alignment vertical="center"/>
    </xf>
    <xf numFmtId="0" fontId="12" fillId="4" borderId="1" xfId="0" applyFont="1" applyFill="1" applyBorder="1" applyAlignment="1" applyProtection="1">
      <alignment horizontal="center" vertical="center" wrapText="1"/>
      <protection locked="0"/>
    </xf>
    <xf numFmtId="165" fontId="12" fillId="5" borderId="1" xfId="0" applyNumberFormat="1" applyFont="1" applyFill="1" applyBorder="1" applyAlignment="1">
      <alignment vertical="center" wrapText="1"/>
    </xf>
    <xf numFmtId="165" fontId="12" fillId="0" borderId="1" xfId="1" applyNumberFormat="1" applyFont="1" applyBorder="1" applyAlignment="1" applyProtection="1">
      <alignment vertical="center" wrapText="1"/>
    </xf>
    <xf numFmtId="10" fontId="12" fillId="0" borderId="1" xfId="2" applyNumberFormat="1" applyFont="1" applyBorder="1" applyAlignment="1" applyProtection="1">
      <alignment vertical="center" wrapText="1"/>
    </xf>
    <xf numFmtId="44" fontId="12" fillId="0" borderId="17" xfId="1" applyFont="1" applyBorder="1" applyAlignment="1" applyProtection="1">
      <alignment vertical="center" wrapText="1"/>
    </xf>
    <xf numFmtId="0" fontId="12" fillId="0" borderId="16" xfId="0" applyFont="1" applyBorder="1" applyAlignment="1">
      <alignment horizontal="left" vertical="center" wrapText="1"/>
    </xf>
    <xf numFmtId="164" fontId="12" fillId="5" borderId="1" xfId="0" applyNumberFormat="1" applyFont="1" applyFill="1" applyBorder="1" applyAlignment="1">
      <alignment horizontal="left" vertical="center" wrapText="1"/>
    </xf>
    <xf numFmtId="164" fontId="12" fillId="0" borderId="1" xfId="0" applyNumberFormat="1" applyFont="1" applyBorder="1" applyAlignment="1">
      <alignment horizontal="left" vertical="center" wrapText="1"/>
    </xf>
    <xf numFmtId="10" fontId="12" fillId="0" borderId="1" xfId="0" applyNumberFormat="1" applyFont="1" applyBorder="1" applyAlignment="1">
      <alignment horizontal="right" vertical="center" wrapText="1"/>
    </xf>
    <xf numFmtId="44" fontId="12" fillId="0" borderId="17" xfId="0" applyNumberFormat="1" applyFont="1" applyBorder="1" applyAlignment="1">
      <alignment horizontal="left" vertical="center" wrapText="1"/>
    </xf>
    <xf numFmtId="0" fontId="13" fillId="0" borderId="36" xfId="0" applyFont="1" applyBorder="1" applyAlignment="1">
      <alignment vertical="center" wrapText="1"/>
    </xf>
    <xf numFmtId="44" fontId="13" fillId="0" borderId="37" xfId="0" applyNumberFormat="1" applyFont="1" applyBorder="1" applyAlignment="1">
      <alignment vertical="center" wrapText="1"/>
    </xf>
    <xf numFmtId="0" fontId="11" fillId="0" borderId="35" xfId="0" applyFont="1" applyBorder="1" applyAlignment="1">
      <alignment vertical="center" wrapText="1"/>
    </xf>
    <xf numFmtId="0" fontId="16" fillId="0" borderId="16" xfId="0" applyFont="1" applyBorder="1" applyAlignment="1">
      <alignment vertical="center"/>
    </xf>
    <xf numFmtId="0" fontId="12" fillId="5" borderId="16" xfId="0" applyFont="1" applyFill="1" applyBorder="1" applyAlignment="1">
      <alignment horizontal="left" vertical="center" wrapText="1"/>
    </xf>
    <xf numFmtId="0" fontId="12" fillId="0" borderId="16" xfId="0" applyFont="1" applyBorder="1"/>
    <xf numFmtId="165" fontId="12" fillId="0" borderId="1" xfId="0" applyNumberFormat="1" applyFont="1" applyBorder="1" applyAlignment="1">
      <alignment wrapText="1"/>
    </xf>
    <xf numFmtId="165" fontId="12" fillId="0" borderId="1" xfId="1" applyNumberFormat="1" applyFont="1" applyBorder="1" applyAlignment="1" applyProtection="1">
      <alignment wrapText="1"/>
    </xf>
    <xf numFmtId="10" fontId="12" fillId="0" borderId="1" xfId="2" applyNumberFormat="1" applyFont="1" applyBorder="1" applyAlignment="1" applyProtection="1">
      <alignment wrapText="1"/>
    </xf>
    <xf numFmtId="44" fontId="12" fillId="0" borderId="17" xfId="1" applyFont="1" applyBorder="1" applyAlignment="1" applyProtection="1">
      <alignment wrapText="1"/>
    </xf>
    <xf numFmtId="0" fontId="12" fillId="0" borderId="5" xfId="0" applyFont="1" applyBorder="1" applyAlignment="1">
      <alignment vertical="center"/>
    </xf>
    <xf numFmtId="0" fontId="12" fillId="4" borderId="6" xfId="0" applyFont="1" applyFill="1" applyBorder="1" applyAlignment="1" applyProtection="1">
      <alignment horizontal="center" vertical="center" wrapText="1"/>
      <protection locked="0"/>
    </xf>
    <xf numFmtId="165" fontId="12" fillId="5" borderId="6" xfId="0" applyNumberFormat="1" applyFont="1" applyFill="1" applyBorder="1" applyAlignment="1">
      <alignment vertical="center" wrapText="1"/>
    </xf>
    <xf numFmtId="165" fontId="12" fillId="0" borderId="6" xfId="1" applyNumberFormat="1" applyFont="1" applyBorder="1" applyAlignment="1" applyProtection="1">
      <alignment vertical="center" wrapText="1"/>
    </xf>
    <xf numFmtId="10" fontId="12" fillId="0" borderId="6" xfId="2" applyNumberFormat="1" applyFont="1" applyBorder="1" applyAlignment="1" applyProtection="1">
      <alignment vertical="center" wrapText="1"/>
    </xf>
    <xf numFmtId="44" fontId="12" fillId="0" borderId="7" xfId="1" applyFont="1" applyBorder="1" applyAlignment="1" applyProtection="1">
      <alignment vertical="center" wrapText="1"/>
    </xf>
    <xf numFmtId="0" fontId="8" fillId="0" borderId="23" xfId="0" applyFont="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44" fontId="4" fillId="2" borderId="29" xfId="0" applyNumberFormat="1" applyFont="1" applyFill="1" applyBorder="1" applyAlignment="1">
      <alignment horizontal="center" vertical="center" wrapText="1"/>
    </xf>
    <xf numFmtId="164" fontId="20" fillId="0" borderId="1" xfId="0" applyNumberFormat="1" applyFont="1" applyBorder="1" applyAlignment="1">
      <alignment horizontal="left" vertical="center" wrapText="1"/>
    </xf>
    <xf numFmtId="10" fontId="20" fillId="0" borderId="1" xfId="0" applyNumberFormat="1" applyFont="1" applyBorder="1" applyAlignment="1">
      <alignment horizontal="right" vertical="center" wrapText="1"/>
    </xf>
    <xf numFmtId="44" fontId="20" fillId="0" borderId="17" xfId="0" applyNumberFormat="1" applyFont="1" applyBorder="1" applyAlignment="1">
      <alignment horizontal="left" vertical="center" wrapText="1"/>
    </xf>
    <xf numFmtId="10" fontId="12" fillId="5" borderId="1" xfId="0" applyNumberFormat="1" applyFont="1" applyFill="1" applyBorder="1" applyAlignment="1">
      <alignment horizontal="right" vertical="center" wrapText="1"/>
    </xf>
    <xf numFmtId="44" fontId="12" fillId="5" borderId="17" xfId="0" applyNumberFormat="1" applyFont="1" applyFill="1" applyBorder="1" applyAlignment="1">
      <alignment horizontal="left" vertical="center" wrapText="1"/>
    </xf>
    <xf numFmtId="165" fontId="12" fillId="0" borderId="1" xfId="1" applyNumberFormat="1" applyFont="1" applyFill="1" applyBorder="1" applyAlignment="1" applyProtection="1">
      <alignment vertical="center" wrapText="1"/>
    </xf>
    <xf numFmtId="10" fontId="12" fillId="0" borderId="1" xfId="2" applyNumberFormat="1" applyFont="1" applyFill="1" applyBorder="1" applyAlignment="1" applyProtection="1">
      <alignment vertical="center" wrapText="1"/>
    </xf>
    <xf numFmtId="44" fontId="12" fillId="0" borderId="17" xfId="1" applyFont="1" applyFill="1" applyBorder="1" applyAlignment="1" applyProtection="1">
      <alignment vertical="center" wrapText="1"/>
    </xf>
    <xf numFmtId="165" fontId="3" fillId="0" borderId="17" xfId="0" applyNumberFormat="1" applyFont="1" applyBorder="1" applyAlignment="1">
      <alignment vertical="center"/>
    </xf>
    <xf numFmtId="165" fontId="3" fillId="0" borderId="7" xfId="0" applyNumberFormat="1" applyFont="1" applyBorder="1" applyAlignment="1">
      <alignment vertical="center"/>
    </xf>
    <xf numFmtId="0" fontId="12" fillId="0" borderId="13" xfId="0" applyFont="1" applyBorder="1" applyAlignment="1">
      <alignment vertical="center"/>
    </xf>
    <xf numFmtId="0" fontId="12" fillId="4" borderId="14" xfId="0" applyFont="1" applyFill="1" applyBorder="1" applyAlignment="1" applyProtection="1">
      <alignment horizontal="center" vertical="center" wrapText="1"/>
      <protection locked="0"/>
    </xf>
    <xf numFmtId="165" fontId="12" fillId="5" borderId="14" xfId="0" applyNumberFormat="1" applyFont="1" applyFill="1" applyBorder="1" applyAlignment="1">
      <alignment vertical="center" wrapText="1"/>
    </xf>
    <xf numFmtId="165" fontId="12" fillId="0" borderId="14" xfId="1" applyNumberFormat="1" applyFont="1" applyBorder="1" applyAlignment="1" applyProtection="1">
      <alignment vertical="center" wrapText="1"/>
    </xf>
    <xf numFmtId="44" fontId="12" fillId="0" borderId="15" xfId="1" applyFont="1" applyBorder="1" applyAlignment="1" applyProtection="1">
      <alignment vertical="center" wrapText="1"/>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12" fillId="4" borderId="6"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166" fontId="12" fillId="4" borderId="14" xfId="0" applyNumberFormat="1" applyFont="1" applyFill="1" applyBorder="1" applyAlignment="1" applyProtection="1">
      <alignment horizontal="center" vertical="center"/>
      <protection locked="0"/>
    </xf>
    <xf numFmtId="166" fontId="12" fillId="4" borderId="15" xfId="0" applyNumberFormat="1"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4" fillId="2" borderId="20" xfId="0" applyFont="1" applyFill="1" applyBorder="1" applyAlignment="1">
      <alignment horizontal="center" vertical="center"/>
    </xf>
    <xf numFmtId="0" fontId="4" fillId="2" borderId="13" xfId="0" applyFont="1" applyFill="1" applyBorder="1" applyAlignment="1">
      <alignment horizontal="center" vertical="center"/>
    </xf>
    <xf numFmtId="0" fontId="12" fillId="4" borderId="14" xfId="0" applyFont="1" applyFill="1" applyBorder="1" applyAlignment="1" applyProtection="1">
      <alignment horizontal="center" vertical="center"/>
      <protection locked="0"/>
    </xf>
    <xf numFmtId="0" fontId="2" fillId="0" borderId="44" xfId="0" applyFont="1" applyBorder="1" applyAlignment="1">
      <alignment horizontal="center" vertical="center"/>
    </xf>
    <xf numFmtId="0" fontId="2" fillId="0" borderId="45" xfId="0" applyFont="1" applyBorder="1" applyAlignment="1">
      <alignment horizontal="center" vertical="center"/>
    </xf>
    <xf numFmtId="166" fontId="12" fillId="4" borderId="6" xfId="4" applyNumberFormat="1" applyFont="1" applyFill="1" applyBorder="1" applyAlignment="1" applyProtection="1">
      <alignment horizontal="center" vertical="center"/>
      <protection locked="0"/>
    </xf>
    <xf numFmtId="166" fontId="12" fillId="4" borderId="7" xfId="4" applyNumberFormat="1" applyFont="1" applyFill="1" applyBorder="1" applyAlignment="1" applyProtection="1">
      <alignment horizontal="center" vertical="center"/>
      <protection locked="0"/>
    </xf>
    <xf numFmtId="0" fontId="14" fillId="0" borderId="35" xfId="0" applyFont="1" applyBorder="1" applyAlignment="1">
      <alignment vertical="center" wrapText="1"/>
    </xf>
    <xf numFmtId="0" fontId="14" fillId="0" borderId="36" xfId="0" applyFont="1" applyBorder="1" applyAlignment="1">
      <alignment vertical="center" wrapText="1"/>
    </xf>
    <xf numFmtId="0" fontId="14" fillId="0" borderId="37" xfId="0" applyFont="1" applyBorder="1" applyAlignment="1">
      <alignment vertical="center" wrapTex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12" fillId="4" borderId="33" xfId="0"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0" fontId="12" fillId="4" borderId="31" xfId="0" applyFont="1" applyFill="1" applyBorder="1" applyAlignment="1" applyProtection="1">
      <alignment horizontal="center" vertical="center"/>
      <protection locked="0"/>
    </xf>
    <xf numFmtId="0" fontId="12" fillId="4" borderId="32" xfId="0" applyFont="1" applyFill="1" applyBorder="1" applyAlignment="1" applyProtection="1">
      <alignment horizontal="center" vertical="center"/>
      <protection locked="0"/>
    </xf>
    <xf numFmtId="0" fontId="4" fillId="3" borderId="38"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9" xfId="0" applyFont="1" applyFill="1" applyBorder="1" applyAlignment="1">
      <alignment horizontal="center" vertical="center"/>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24" xfId="0" applyFont="1" applyFill="1" applyBorder="1" applyAlignment="1">
      <alignment horizontal="center" vertical="center"/>
    </xf>
    <xf numFmtId="0" fontId="14" fillId="0" borderId="30" xfId="0" applyFont="1" applyBorder="1" applyAlignment="1">
      <alignment vertical="center" wrapText="1"/>
    </xf>
    <xf numFmtId="0" fontId="14" fillId="0" borderId="31" xfId="0" applyFont="1" applyBorder="1" applyAlignment="1">
      <alignment vertical="center" wrapText="1"/>
    </xf>
    <xf numFmtId="0" fontId="14" fillId="0" borderId="32" xfId="0" applyFont="1" applyBorder="1" applyAlignment="1">
      <alignment vertical="center" wrapText="1"/>
    </xf>
    <xf numFmtId="0" fontId="19" fillId="0" borderId="11" xfId="3" applyFont="1" applyBorder="1" applyAlignment="1" applyProtection="1">
      <alignment horizontal="center" vertical="center" wrapText="1"/>
    </xf>
    <xf numFmtId="0" fontId="3" fillId="0" borderId="11" xfId="3" applyFont="1" applyBorder="1" applyAlignment="1" applyProtection="1">
      <alignment horizontal="center" vertical="center" wrapText="1"/>
    </xf>
    <xf numFmtId="0" fontId="3" fillId="0" borderId="24" xfId="3" applyFont="1" applyBorder="1" applyAlignment="1" applyProtection="1">
      <alignment horizontal="center" vertical="center" wrapText="1"/>
    </xf>
    <xf numFmtId="0" fontId="3" fillId="0" borderId="0" xfId="3" applyFont="1" applyBorder="1" applyAlignment="1" applyProtection="1">
      <alignment horizontal="center" vertical="center" wrapText="1"/>
    </xf>
    <xf numFmtId="0" fontId="3" fillId="0" borderId="40" xfId="3" applyFont="1" applyBorder="1" applyAlignment="1" applyProtection="1">
      <alignment horizontal="center" vertical="center" wrapText="1"/>
    </xf>
    <xf numFmtId="0" fontId="3" fillId="0" borderId="12" xfId="3" applyFont="1" applyBorder="1" applyAlignment="1" applyProtection="1">
      <alignment horizontal="center" vertical="center" wrapText="1"/>
    </xf>
    <xf numFmtId="0" fontId="3" fillId="0" borderId="42" xfId="3" applyFont="1" applyBorder="1" applyAlignment="1" applyProtection="1">
      <alignment horizontal="center" vertical="center" wrapText="1"/>
    </xf>
    <xf numFmtId="0" fontId="14" fillId="5" borderId="35" xfId="0" applyFont="1" applyFill="1" applyBorder="1" applyAlignment="1">
      <alignment vertical="center" wrapText="1"/>
    </xf>
    <xf numFmtId="0" fontId="14" fillId="5" borderId="36" xfId="0" applyFont="1" applyFill="1" applyBorder="1" applyAlignment="1">
      <alignment vertical="center" wrapText="1"/>
    </xf>
    <xf numFmtId="0" fontId="14" fillId="5" borderId="37" xfId="0" applyFont="1" applyFill="1" applyBorder="1" applyAlignment="1">
      <alignment vertical="center" wrapText="1"/>
    </xf>
    <xf numFmtId="0" fontId="4" fillId="2" borderId="43" xfId="0" applyFont="1" applyFill="1" applyBorder="1" applyAlignment="1">
      <alignment horizontal="center" vertical="center"/>
    </xf>
    <xf numFmtId="0" fontId="4" fillId="2" borderId="46" xfId="0" applyFont="1" applyFill="1" applyBorder="1" applyAlignment="1">
      <alignment horizontal="center" vertical="center"/>
    </xf>
  </cellXfs>
  <cellStyles count="5">
    <cellStyle name="Lien hypertexte" xfId="3" builtinId="8"/>
    <cellStyle name="Milliers" xfId="4" builtin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DB5C9-F859-46A8-A7EB-4C0C03A35C02}">
  <sheetPr>
    <pageSetUpPr fitToPage="1"/>
  </sheetPr>
  <dimension ref="A1:J117"/>
  <sheetViews>
    <sheetView tabSelected="1" topLeftCell="A76" zoomScale="85" zoomScaleNormal="85" workbookViewId="0">
      <selection activeCell="A74" sqref="A74:F74"/>
    </sheetView>
  </sheetViews>
  <sheetFormatPr baseColWidth="10" defaultColWidth="11.44140625" defaultRowHeight="14.4" x14ac:dyDescent="0.3"/>
  <cols>
    <col min="1" max="1" width="59.77734375" style="3" customWidth="1"/>
    <col min="2" max="2" width="17.5546875" style="15" customWidth="1"/>
    <col min="3" max="5" width="15.33203125" style="9" customWidth="1"/>
    <col min="6" max="6" width="16.88671875" style="23" customWidth="1"/>
    <col min="7" max="7" width="15.33203125" style="3" customWidth="1"/>
    <col min="8" max="8" width="12.6640625" style="3" customWidth="1"/>
    <col min="9" max="9" width="16" style="3" customWidth="1"/>
    <col min="10" max="16384" width="11.44140625" style="3"/>
  </cols>
  <sheetData>
    <row r="1" spans="1:10" ht="20.399999999999999" customHeight="1" thickBot="1" x14ac:dyDescent="0.35">
      <c r="A1" s="84" t="s">
        <v>12</v>
      </c>
      <c r="B1" s="85"/>
      <c r="C1" s="85"/>
      <c r="D1" s="85"/>
      <c r="E1" s="85"/>
      <c r="F1" s="85"/>
      <c r="G1" s="85"/>
      <c r="H1" s="85"/>
      <c r="I1" s="86"/>
    </row>
    <row r="2" spans="1:10" ht="22.8" customHeight="1" thickBot="1" x14ac:dyDescent="0.35">
      <c r="A2" s="99" t="s">
        <v>75</v>
      </c>
      <c r="B2" s="100"/>
      <c r="C2" s="100"/>
      <c r="D2" s="100"/>
      <c r="E2" s="100"/>
      <c r="F2" s="100"/>
      <c r="G2" s="100"/>
      <c r="H2" s="100"/>
      <c r="I2" s="101"/>
    </row>
    <row r="3" spans="1:10" s="4" customFormat="1" ht="15.6" x14ac:dyDescent="0.3">
      <c r="A3" s="90" t="s">
        <v>13</v>
      </c>
      <c r="B3" s="97" t="s">
        <v>16</v>
      </c>
      <c r="C3" s="97"/>
      <c r="D3" s="97" t="s">
        <v>20</v>
      </c>
      <c r="E3" s="97"/>
      <c r="F3" s="97" t="s">
        <v>0</v>
      </c>
      <c r="G3" s="97"/>
      <c r="H3" s="97" t="s">
        <v>21</v>
      </c>
      <c r="I3" s="98"/>
    </row>
    <row r="4" spans="1:10" s="4" customFormat="1" ht="20.100000000000001" customHeight="1" thickBot="1" x14ac:dyDescent="0.35">
      <c r="A4" s="91"/>
      <c r="B4" s="92"/>
      <c r="C4" s="92"/>
      <c r="D4" s="92"/>
      <c r="E4" s="92"/>
      <c r="F4" s="92"/>
      <c r="G4" s="92"/>
      <c r="H4" s="107"/>
      <c r="I4" s="108"/>
    </row>
    <row r="5" spans="1:10" s="4" customFormat="1" ht="15.6" x14ac:dyDescent="0.3">
      <c r="A5" s="102" t="s">
        <v>14</v>
      </c>
      <c r="B5" s="93" t="s">
        <v>17</v>
      </c>
      <c r="C5" s="93"/>
      <c r="D5" s="93" t="s">
        <v>24</v>
      </c>
      <c r="E5" s="93"/>
      <c r="F5" s="93" t="s">
        <v>23</v>
      </c>
      <c r="G5" s="93"/>
      <c r="H5" s="93" t="s">
        <v>22</v>
      </c>
      <c r="I5" s="94"/>
    </row>
    <row r="6" spans="1:10" s="4" customFormat="1" ht="20.100000000000001" customHeight="1" thickBot="1" x14ac:dyDescent="0.35">
      <c r="A6" s="103"/>
      <c r="B6" s="104" t="s">
        <v>76</v>
      </c>
      <c r="C6" s="104"/>
      <c r="D6" s="104"/>
      <c r="E6" s="104"/>
      <c r="F6" s="104"/>
      <c r="G6" s="104"/>
      <c r="H6" s="95"/>
      <c r="I6" s="96"/>
    </row>
    <row r="7" spans="1:10" s="4" customFormat="1" ht="15.6" x14ac:dyDescent="0.3">
      <c r="A7" s="90" t="s">
        <v>15</v>
      </c>
      <c r="B7" s="97" t="s">
        <v>18</v>
      </c>
      <c r="C7" s="97"/>
      <c r="D7" s="87" t="s">
        <v>19</v>
      </c>
      <c r="E7" s="88"/>
      <c r="F7" s="88"/>
      <c r="G7" s="88"/>
      <c r="H7" s="88"/>
      <c r="I7" s="89"/>
    </row>
    <row r="8" spans="1:10" s="4" customFormat="1" ht="20.100000000000001" customHeight="1" thickBot="1" x14ac:dyDescent="0.35">
      <c r="A8" s="91"/>
      <c r="B8" s="92"/>
      <c r="C8" s="92"/>
      <c r="D8" s="122"/>
      <c r="E8" s="123"/>
      <c r="F8" s="123"/>
      <c r="G8" s="124"/>
      <c r="H8" s="124"/>
      <c r="I8" s="125"/>
    </row>
    <row r="9" spans="1:10" ht="55.2" customHeight="1" thickBot="1" x14ac:dyDescent="0.35">
      <c r="A9" s="65" t="s">
        <v>25</v>
      </c>
      <c r="B9" s="66" t="s">
        <v>26</v>
      </c>
      <c r="C9" s="67" t="s">
        <v>27</v>
      </c>
      <c r="D9" s="67" t="s">
        <v>28</v>
      </c>
      <c r="E9" s="67" t="s">
        <v>29</v>
      </c>
      <c r="F9" s="68" t="s">
        <v>30</v>
      </c>
      <c r="G9" s="147" t="s">
        <v>121</v>
      </c>
      <c r="H9" s="148"/>
      <c r="I9" s="149"/>
      <c r="J9" s="16"/>
    </row>
    <row r="10" spans="1:10" s="18" customFormat="1" ht="17.399999999999999" customHeight="1" x14ac:dyDescent="0.3">
      <c r="A10" s="126" t="s">
        <v>31</v>
      </c>
      <c r="B10" s="127"/>
      <c r="C10" s="127"/>
      <c r="D10" s="127"/>
      <c r="E10" s="127"/>
      <c r="F10" s="128"/>
      <c r="G10" s="150"/>
      <c r="H10" s="150"/>
      <c r="I10" s="151"/>
    </row>
    <row r="11" spans="1:10" s="18" customFormat="1" ht="17.399999999999999" customHeight="1" x14ac:dyDescent="0.3">
      <c r="A11" s="38" t="s">
        <v>32</v>
      </c>
      <c r="B11" s="39"/>
      <c r="C11" s="40">
        <v>25</v>
      </c>
      <c r="D11" s="41">
        <f>C11*B11</f>
        <v>0</v>
      </c>
      <c r="E11" s="42">
        <v>0.1</v>
      </c>
      <c r="F11" s="43">
        <f>D11*1.1</f>
        <v>0</v>
      </c>
      <c r="G11" s="150"/>
      <c r="H11" s="150"/>
      <c r="I11" s="151"/>
      <c r="J11" s="19"/>
    </row>
    <row r="12" spans="1:10" s="18" customFormat="1" ht="17.399999999999999" customHeight="1" x14ac:dyDescent="0.3">
      <c r="A12" s="114" t="s">
        <v>33</v>
      </c>
      <c r="B12" s="115"/>
      <c r="C12" s="115"/>
      <c r="D12" s="115"/>
      <c r="E12" s="115"/>
      <c r="F12" s="116"/>
      <c r="G12" s="150"/>
      <c r="H12" s="150"/>
      <c r="I12" s="151"/>
    </row>
    <row r="13" spans="1:10" s="18" customFormat="1" ht="17.399999999999999" customHeight="1" x14ac:dyDescent="0.3">
      <c r="A13" s="44" t="s">
        <v>77</v>
      </c>
      <c r="B13" s="39"/>
      <c r="C13" s="45">
        <v>48</v>
      </c>
      <c r="D13" s="46">
        <f>C13*B13</f>
        <v>0</v>
      </c>
      <c r="E13" s="47">
        <v>0.1</v>
      </c>
      <c r="F13" s="48">
        <f>D13*1.1</f>
        <v>0</v>
      </c>
      <c r="G13" s="150"/>
      <c r="H13" s="150"/>
      <c r="I13" s="151"/>
      <c r="J13" s="20"/>
    </row>
    <row r="14" spans="1:10" s="18" customFormat="1" ht="17.399999999999999" customHeight="1" x14ac:dyDescent="0.3">
      <c r="A14" s="114" t="s">
        <v>34</v>
      </c>
      <c r="B14" s="115"/>
      <c r="C14" s="115"/>
      <c r="D14" s="115"/>
      <c r="E14" s="115"/>
      <c r="F14" s="116"/>
      <c r="G14" s="150"/>
      <c r="H14" s="150"/>
      <c r="I14" s="151"/>
    </row>
    <row r="15" spans="1:10" s="18" customFormat="1" ht="17.399999999999999" customHeight="1" x14ac:dyDescent="0.3">
      <c r="A15" s="44" t="s">
        <v>35</v>
      </c>
      <c r="B15" s="39"/>
      <c r="C15" s="45">
        <v>25</v>
      </c>
      <c r="D15" s="46">
        <f>C15*B15</f>
        <v>0</v>
      </c>
      <c r="E15" s="47">
        <v>0.1</v>
      </c>
      <c r="F15" s="48">
        <f>D15*1.1</f>
        <v>0</v>
      </c>
      <c r="G15" s="150"/>
      <c r="H15" s="150"/>
      <c r="I15" s="151"/>
    </row>
    <row r="16" spans="1:10" s="18" customFormat="1" ht="17.399999999999999" customHeight="1" x14ac:dyDescent="0.3">
      <c r="A16" s="51" t="s">
        <v>36</v>
      </c>
      <c r="B16" s="49"/>
      <c r="C16" s="49"/>
      <c r="D16" s="49"/>
      <c r="E16" s="49"/>
      <c r="F16" s="50"/>
      <c r="G16" s="150"/>
      <c r="H16" s="150"/>
      <c r="I16" s="151"/>
    </row>
    <row r="17" spans="1:10" s="18" customFormat="1" ht="17.399999999999999" customHeight="1" x14ac:dyDescent="0.3">
      <c r="A17" s="129" t="s">
        <v>37</v>
      </c>
      <c r="B17" s="130"/>
      <c r="C17" s="130"/>
      <c r="D17" s="130"/>
      <c r="E17" s="130"/>
      <c r="F17" s="131"/>
      <c r="G17" s="150"/>
      <c r="H17" s="150"/>
      <c r="I17" s="151"/>
    </row>
    <row r="18" spans="1:10" s="18" customFormat="1" ht="29.4" customHeight="1" x14ac:dyDescent="0.3">
      <c r="A18" s="38" t="s">
        <v>78</v>
      </c>
      <c r="B18" s="39"/>
      <c r="C18" s="40">
        <v>118</v>
      </c>
      <c r="D18" s="41">
        <f>C18*B18</f>
        <v>0</v>
      </c>
      <c r="E18" s="42">
        <v>0.1</v>
      </c>
      <c r="F18" s="43">
        <f>D18*1.1</f>
        <v>0</v>
      </c>
      <c r="G18" s="150"/>
      <c r="H18" s="150"/>
      <c r="I18" s="151"/>
      <c r="J18" s="19"/>
    </row>
    <row r="19" spans="1:10" s="18" customFormat="1" ht="30" customHeight="1" x14ac:dyDescent="0.3">
      <c r="A19" s="117" t="s">
        <v>79</v>
      </c>
      <c r="B19" s="118"/>
      <c r="C19" s="118"/>
      <c r="D19" s="118"/>
      <c r="E19" s="118"/>
      <c r="F19" s="119"/>
      <c r="G19" s="150"/>
      <c r="H19" s="150"/>
      <c r="I19" s="151"/>
    </row>
    <row r="20" spans="1:10" s="18" customFormat="1" ht="25.8" customHeight="1" x14ac:dyDescent="0.3">
      <c r="A20" s="38" t="s">
        <v>80</v>
      </c>
      <c r="B20" s="39"/>
      <c r="C20" s="40">
        <v>105</v>
      </c>
      <c r="D20" s="41">
        <f>C20*B20</f>
        <v>0</v>
      </c>
      <c r="E20" s="42">
        <v>0.1</v>
      </c>
      <c r="F20" s="43">
        <f>D20*1.1</f>
        <v>0</v>
      </c>
      <c r="G20" s="150"/>
      <c r="H20" s="150"/>
      <c r="I20" s="151"/>
      <c r="J20" s="19"/>
    </row>
    <row r="21" spans="1:10" s="18" customFormat="1" ht="30" customHeight="1" x14ac:dyDescent="0.3">
      <c r="A21" s="117" t="s">
        <v>81</v>
      </c>
      <c r="B21" s="118"/>
      <c r="C21" s="118"/>
      <c r="D21" s="118"/>
      <c r="E21" s="118"/>
      <c r="F21" s="119"/>
      <c r="G21" s="150"/>
      <c r="H21" s="150"/>
      <c r="I21" s="151"/>
    </row>
    <row r="22" spans="1:10" s="18" customFormat="1" ht="33" customHeight="1" x14ac:dyDescent="0.3">
      <c r="A22" s="38" t="s">
        <v>82</v>
      </c>
      <c r="B22" s="39"/>
      <c r="C22" s="40">
        <v>195</v>
      </c>
      <c r="D22" s="41">
        <f>C22*B22</f>
        <v>0</v>
      </c>
      <c r="E22" s="42">
        <v>0.1</v>
      </c>
      <c r="F22" s="43">
        <f>D22*1.1</f>
        <v>0</v>
      </c>
      <c r="G22" s="150"/>
      <c r="H22" s="150"/>
      <c r="I22" s="151"/>
      <c r="J22" s="19"/>
    </row>
    <row r="23" spans="1:10" s="18" customFormat="1" ht="30" customHeight="1" x14ac:dyDescent="0.3">
      <c r="A23" s="144" t="s">
        <v>39</v>
      </c>
      <c r="B23" s="145"/>
      <c r="C23" s="145"/>
      <c r="D23" s="145"/>
      <c r="E23" s="145"/>
      <c r="F23" s="146"/>
      <c r="G23" s="150"/>
      <c r="H23" s="150"/>
      <c r="I23" s="151"/>
    </row>
    <row r="24" spans="1:10" s="18" customFormat="1" ht="28.2" customHeight="1" x14ac:dyDescent="0.3">
      <c r="A24" s="38" t="s">
        <v>38</v>
      </c>
      <c r="B24" s="39"/>
      <c r="C24" s="40">
        <v>115</v>
      </c>
      <c r="D24" s="41">
        <f>C24*B24</f>
        <v>0</v>
      </c>
      <c r="E24" s="42">
        <v>0.1</v>
      </c>
      <c r="F24" s="43">
        <f>D24*1.1</f>
        <v>0</v>
      </c>
      <c r="G24" s="150"/>
      <c r="H24" s="150"/>
      <c r="I24" s="151"/>
      <c r="J24" s="19"/>
    </row>
    <row r="25" spans="1:10" s="18" customFormat="1" ht="30" customHeight="1" x14ac:dyDescent="0.3">
      <c r="A25" s="117" t="s">
        <v>83</v>
      </c>
      <c r="B25" s="118"/>
      <c r="C25" s="118"/>
      <c r="D25" s="118"/>
      <c r="E25" s="118"/>
      <c r="F25" s="119"/>
      <c r="G25" s="150"/>
      <c r="H25" s="150"/>
      <c r="I25" s="151"/>
    </row>
    <row r="26" spans="1:10" s="18" customFormat="1" ht="17.399999999999999" customHeight="1" x14ac:dyDescent="0.3">
      <c r="A26" s="129" t="s">
        <v>40</v>
      </c>
      <c r="B26" s="130"/>
      <c r="C26" s="130"/>
      <c r="D26" s="130"/>
      <c r="E26" s="130"/>
      <c r="F26" s="131"/>
      <c r="G26" s="150"/>
      <c r="H26" s="150"/>
      <c r="I26" s="151"/>
    </row>
    <row r="27" spans="1:10" s="18" customFormat="1" ht="20.399999999999999" customHeight="1" x14ac:dyDescent="0.3">
      <c r="A27" s="52" t="s">
        <v>42</v>
      </c>
      <c r="B27" s="17"/>
      <c r="C27" s="40">
        <v>90</v>
      </c>
      <c r="D27" s="69">
        <f>C27*B27</f>
        <v>0</v>
      </c>
      <c r="E27" s="70">
        <v>0.1</v>
      </c>
      <c r="F27" s="71">
        <f>D27*1.1</f>
        <v>0</v>
      </c>
      <c r="G27" s="150"/>
      <c r="H27" s="150"/>
      <c r="I27" s="151"/>
      <c r="J27" s="20"/>
    </row>
    <row r="28" spans="1:10" s="18" customFormat="1" ht="67.2" customHeight="1" x14ac:dyDescent="0.3">
      <c r="A28" s="109" t="s">
        <v>41</v>
      </c>
      <c r="B28" s="110"/>
      <c r="C28" s="110"/>
      <c r="D28" s="110"/>
      <c r="E28" s="110"/>
      <c r="F28" s="111"/>
      <c r="G28" s="150"/>
      <c r="H28" s="150"/>
      <c r="I28" s="151"/>
    </row>
    <row r="29" spans="1:10" s="18" customFormat="1" ht="23.4" customHeight="1" x14ac:dyDescent="0.3">
      <c r="A29" s="52" t="s">
        <v>45</v>
      </c>
      <c r="B29" s="17"/>
      <c r="C29" s="40">
        <v>130</v>
      </c>
      <c r="D29" s="69">
        <f>C29*B29</f>
        <v>0</v>
      </c>
      <c r="E29" s="70">
        <v>0.1</v>
      </c>
      <c r="F29" s="71">
        <f>D29*1.1</f>
        <v>0</v>
      </c>
      <c r="G29" s="150"/>
      <c r="H29" s="150"/>
      <c r="I29" s="151"/>
    </row>
    <row r="30" spans="1:10" s="18" customFormat="1" ht="55.8" customHeight="1" x14ac:dyDescent="0.3">
      <c r="A30" s="109" t="s">
        <v>41</v>
      </c>
      <c r="B30" s="110"/>
      <c r="C30" s="110"/>
      <c r="D30" s="110"/>
      <c r="E30" s="110"/>
      <c r="F30" s="111"/>
      <c r="G30" s="150"/>
      <c r="H30" s="150"/>
      <c r="I30" s="151"/>
    </row>
    <row r="31" spans="1:10" s="18" customFormat="1" ht="18.600000000000001" customHeight="1" x14ac:dyDescent="0.3">
      <c r="A31" s="44" t="s">
        <v>46</v>
      </c>
      <c r="B31" s="17"/>
      <c r="C31" s="40">
        <v>150</v>
      </c>
      <c r="D31" s="46">
        <f>C31*B31</f>
        <v>0</v>
      </c>
      <c r="E31" s="47">
        <v>0.1</v>
      </c>
      <c r="F31" s="48">
        <f>D31*1.1</f>
        <v>0</v>
      </c>
      <c r="G31" s="150"/>
      <c r="H31" s="150"/>
      <c r="I31" s="151"/>
    </row>
    <row r="32" spans="1:10" s="18" customFormat="1" ht="50.4" customHeight="1" x14ac:dyDescent="0.3">
      <c r="A32" s="109" t="s">
        <v>43</v>
      </c>
      <c r="B32" s="110"/>
      <c r="C32" s="110"/>
      <c r="D32" s="110"/>
      <c r="E32" s="110"/>
      <c r="F32" s="111"/>
      <c r="G32" s="150"/>
      <c r="H32" s="150"/>
      <c r="I32" s="151"/>
    </row>
    <row r="33" spans="1:10" s="18" customFormat="1" ht="21.6" customHeight="1" x14ac:dyDescent="0.3">
      <c r="A33" s="44" t="s">
        <v>47</v>
      </c>
      <c r="B33" s="17"/>
      <c r="C33" s="40">
        <v>185</v>
      </c>
      <c r="D33" s="46">
        <f>C33*B33</f>
        <v>0</v>
      </c>
      <c r="E33" s="47">
        <v>0.1</v>
      </c>
      <c r="F33" s="48">
        <f>D33*1.1</f>
        <v>0</v>
      </c>
      <c r="G33" s="150"/>
      <c r="H33" s="150"/>
      <c r="I33" s="151"/>
    </row>
    <row r="34" spans="1:10" s="18" customFormat="1" ht="45.6" customHeight="1" x14ac:dyDescent="0.3">
      <c r="A34" s="109" t="s">
        <v>43</v>
      </c>
      <c r="B34" s="110"/>
      <c r="C34" s="110"/>
      <c r="D34" s="110"/>
      <c r="E34" s="110"/>
      <c r="F34" s="111"/>
      <c r="G34" s="150"/>
      <c r="H34" s="150"/>
      <c r="I34" s="151"/>
    </row>
    <row r="35" spans="1:10" s="18" customFormat="1" ht="22.2" customHeight="1" x14ac:dyDescent="0.3">
      <c r="A35" s="44" t="s">
        <v>48</v>
      </c>
      <c r="B35" s="17"/>
      <c r="C35" s="40">
        <v>90</v>
      </c>
      <c r="D35" s="46">
        <f>C35*B35</f>
        <v>0</v>
      </c>
      <c r="E35" s="47">
        <v>0.1</v>
      </c>
      <c r="F35" s="48">
        <f>D35*1.1</f>
        <v>0</v>
      </c>
      <c r="G35" s="150"/>
      <c r="H35" s="150"/>
      <c r="I35" s="151"/>
      <c r="J35" s="20"/>
    </row>
    <row r="36" spans="1:10" s="18" customFormat="1" ht="73.2" customHeight="1" x14ac:dyDescent="0.3">
      <c r="A36" s="109" t="s">
        <v>44</v>
      </c>
      <c r="B36" s="110"/>
      <c r="C36" s="110"/>
      <c r="D36" s="110"/>
      <c r="E36" s="110"/>
      <c r="F36" s="111"/>
      <c r="G36" s="150"/>
      <c r="H36" s="150"/>
      <c r="I36" s="151"/>
    </row>
    <row r="37" spans="1:10" s="18" customFormat="1" ht="18" customHeight="1" x14ac:dyDescent="0.3">
      <c r="A37" s="44" t="s">
        <v>49</v>
      </c>
      <c r="B37" s="17"/>
      <c r="C37" s="40">
        <v>130</v>
      </c>
      <c r="D37" s="46">
        <f>C37*B37</f>
        <v>0</v>
      </c>
      <c r="E37" s="47">
        <v>0.1</v>
      </c>
      <c r="F37" s="48">
        <f>D37*1.1</f>
        <v>0</v>
      </c>
      <c r="G37" s="150"/>
      <c r="H37" s="150"/>
      <c r="I37" s="151"/>
    </row>
    <row r="38" spans="1:10" s="18" customFormat="1" ht="75" customHeight="1" x14ac:dyDescent="0.3">
      <c r="A38" s="109" t="s">
        <v>44</v>
      </c>
      <c r="B38" s="110"/>
      <c r="C38" s="110"/>
      <c r="D38" s="110"/>
      <c r="E38" s="110"/>
      <c r="F38" s="111"/>
      <c r="G38" s="150"/>
      <c r="H38" s="150"/>
      <c r="I38" s="151"/>
    </row>
    <row r="39" spans="1:10" s="18" customFormat="1" ht="17.399999999999999" customHeight="1" x14ac:dyDescent="0.3">
      <c r="A39" s="44" t="s">
        <v>52</v>
      </c>
      <c r="B39" s="17"/>
      <c r="C39" s="40">
        <v>85</v>
      </c>
      <c r="D39" s="46">
        <f>C39*B39</f>
        <v>0</v>
      </c>
      <c r="E39" s="47">
        <v>0.1</v>
      </c>
      <c r="F39" s="48">
        <f>D39*1.1</f>
        <v>0</v>
      </c>
      <c r="G39" s="150"/>
      <c r="H39" s="150"/>
      <c r="I39" s="151"/>
      <c r="J39" s="20"/>
    </row>
    <row r="40" spans="1:10" s="18" customFormat="1" ht="55.2" customHeight="1" x14ac:dyDescent="0.3">
      <c r="A40" s="154" t="s">
        <v>50</v>
      </c>
      <c r="B40" s="155"/>
      <c r="C40" s="155"/>
      <c r="D40" s="155"/>
      <c r="E40" s="155"/>
      <c r="F40" s="156"/>
      <c r="G40" s="150"/>
      <c r="H40" s="150"/>
      <c r="I40" s="151"/>
    </row>
    <row r="41" spans="1:10" s="18" customFormat="1" ht="15.6" x14ac:dyDescent="0.3">
      <c r="A41" s="53" t="s">
        <v>53</v>
      </c>
      <c r="B41" s="13"/>
      <c r="C41" s="40">
        <v>110</v>
      </c>
      <c r="D41" s="45">
        <f>C41*B41</f>
        <v>0</v>
      </c>
      <c r="E41" s="72">
        <v>0.1</v>
      </c>
      <c r="F41" s="73">
        <f>D41*1.1</f>
        <v>0</v>
      </c>
      <c r="G41" s="150"/>
      <c r="H41" s="150"/>
      <c r="I41" s="151"/>
    </row>
    <row r="42" spans="1:10" s="18" customFormat="1" ht="20.399999999999999" customHeight="1" x14ac:dyDescent="0.3">
      <c r="A42" s="109" t="s">
        <v>51</v>
      </c>
      <c r="B42" s="110"/>
      <c r="C42" s="110"/>
      <c r="D42" s="110"/>
      <c r="E42" s="110"/>
      <c r="F42" s="111"/>
      <c r="G42" s="150"/>
      <c r="H42" s="150"/>
      <c r="I42" s="151"/>
    </row>
    <row r="43" spans="1:10" s="18" customFormat="1" ht="17.399999999999999" customHeight="1" x14ac:dyDescent="0.3">
      <c r="A43" s="53" t="s">
        <v>54</v>
      </c>
      <c r="B43" s="13"/>
      <c r="C43" s="40">
        <v>110</v>
      </c>
      <c r="D43" s="45">
        <f>C43*B43</f>
        <v>0</v>
      </c>
      <c r="E43" s="72">
        <v>0.1</v>
      </c>
      <c r="F43" s="73">
        <f>D43*1.1</f>
        <v>0</v>
      </c>
      <c r="G43" s="150"/>
      <c r="H43" s="150"/>
      <c r="I43" s="151"/>
      <c r="J43" s="20"/>
    </row>
    <row r="44" spans="1:10" s="18" customFormat="1" ht="17.399999999999999" customHeight="1" x14ac:dyDescent="0.3">
      <c r="A44" s="109" t="s">
        <v>55</v>
      </c>
      <c r="B44" s="110"/>
      <c r="C44" s="110"/>
      <c r="D44" s="110"/>
      <c r="E44" s="110"/>
      <c r="F44" s="111"/>
      <c r="G44" s="150"/>
      <c r="H44" s="150"/>
      <c r="I44" s="151"/>
    </row>
    <row r="45" spans="1:10" s="18" customFormat="1" ht="17.399999999999999" customHeight="1" x14ac:dyDescent="0.3">
      <c r="A45" s="132" t="s">
        <v>84</v>
      </c>
      <c r="B45" s="133"/>
      <c r="C45" s="133"/>
      <c r="D45" s="133"/>
      <c r="E45" s="133"/>
      <c r="F45" s="134"/>
      <c r="G45" s="150"/>
      <c r="H45" s="150"/>
      <c r="I45" s="151"/>
    </row>
    <row r="46" spans="1:10" s="18" customFormat="1" ht="17.399999999999999" customHeight="1" x14ac:dyDescent="0.3">
      <c r="A46" s="138" t="s">
        <v>89</v>
      </c>
      <c r="B46" s="139"/>
      <c r="C46" s="139"/>
      <c r="D46" s="139"/>
      <c r="E46" s="139"/>
      <c r="F46" s="140"/>
      <c r="G46" s="150"/>
      <c r="H46" s="150"/>
      <c r="I46" s="151"/>
    </row>
    <row r="47" spans="1:10" s="18" customFormat="1" ht="17.399999999999999" customHeight="1" x14ac:dyDescent="0.3">
      <c r="A47" s="38" t="s">
        <v>85</v>
      </c>
      <c r="B47" s="13"/>
      <c r="C47" s="40">
        <v>23</v>
      </c>
      <c r="D47" s="74">
        <f>C47*B47</f>
        <v>0</v>
      </c>
      <c r="E47" s="75">
        <v>0.1</v>
      </c>
      <c r="F47" s="76">
        <f t="shared" ref="F47:F84" si="0">D47*1.1</f>
        <v>0</v>
      </c>
      <c r="G47" s="150"/>
      <c r="H47" s="150"/>
      <c r="I47" s="151"/>
    </row>
    <row r="48" spans="1:10" s="18" customFormat="1" ht="26.4" customHeight="1" x14ac:dyDescent="0.3">
      <c r="A48" s="117" t="s">
        <v>86</v>
      </c>
      <c r="B48" s="118"/>
      <c r="C48" s="118"/>
      <c r="D48" s="118"/>
      <c r="E48" s="118"/>
      <c r="F48" s="119"/>
      <c r="G48" s="150"/>
      <c r="H48" s="150"/>
      <c r="I48" s="151"/>
    </row>
    <row r="49" spans="1:9" s="18" customFormat="1" ht="18" customHeight="1" x14ac:dyDescent="0.3">
      <c r="A49" s="38" t="s">
        <v>87</v>
      </c>
      <c r="B49" s="13"/>
      <c r="C49" s="40">
        <v>23</v>
      </c>
      <c r="D49" s="74">
        <f>C49*B49</f>
        <v>0</v>
      </c>
      <c r="E49" s="75">
        <v>0.1</v>
      </c>
      <c r="F49" s="76">
        <f t="shared" si="0"/>
        <v>0</v>
      </c>
      <c r="G49" s="150"/>
      <c r="H49" s="150"/>
      <c r="I49" s="151"/>
    </row>
    <row r="50" spans="1:9" s="18" customFormat="1" ht="18" customHeight="1" x14ac:dyDescent="0.3">
      <c r="A50" s="117" t="s">
        <v>88</v>
      </c>
      <c r="B50" s="118"/>
      <c r="C50" s="118"/>
      <c r="D50" s="118"/>
      <c r="E50" s="118"/>
      <c r="F50" s="119"/>
      <c r="G50" s="150"/>
      <c r="H50" s="150"/>
      <c r="I50" s="151"/>
    </row>
    <row r="51" spans="1:9" s="18" customFormat="1" ht="17.399999999999999" customHeight="1" x14ac:dyDescent="0.3">
      <c r="A51" s="138" t="s">
        <v>90</v>
      </c>
      <c r="B51" s="139"/>
      <c r="C51" s="139"/>
      <c r="D51" s="139"/>
      <c r="E51" s="139"/>
      <c r="F51" s="140"/>
      <c r="G51" s="150"/>
      <c r="H51" s="150"/>
      <c r="I51" s="151"/>
    </row>
    <row r="52" spans="1:9" s="18" customFormat="1" ht="17.399999999999999" customHeight="1" x14ac:dyDescent="0.3">
      <c r="A52" s="38" t="s">
        <v>92</v>
      </c>
      <c r="B52" s="13"/>
      <c r="C52" s="40">
        <v>25</v>
      </c>
      <c r="D52" s="74">
        <f>C52*B52</f>
        <v>0</v>
      </c>
      <c r="E52" s="75">
        <v>0.1</v>
      </c>
      <c r="F52" s="76">
        <f>D52*1.1</f>
        <v>0</v>
      </c>
      <c r="G52" s="150"/>
      <c r="H52" s="150"/>
      <c r="I52" s="151"/>
    </row>
    <row r="53" spans="1:9" s="18" customFormat="1" ht="17.399999999999999" customHeight="1" x14ac:dyDescent="0.3">
      <c r="A53" s="117" t="s">
        <v>93</v>
      </c>
      <c r="B53" s="118"/>
      <c r="C53" s="118"/>
      <c r="D53" s="118"/>
      <c r="E53" s="118"/>
      <c r="F53" s="119"/>
      <c r="G53" s="150"/>
      <c r="H53" s="150"/>
      <c r="I53" s="151"/>
    </row>
    <row r="54" spans="1:9" s="18" customFormat="1" ht="17.399999999999999" customHeight="1" x14ac:dyDescent="0.3">
      <c r="A54" s="38" t="s">
        <v>94</v>
      </c>
      <c r="B54" s="13"/>
      <c r="C54" s="40">
        <v>25</v>
      </c>
      <c r="D54" s="74">
        <f>C54*B54</f>
        <v>0</v>
      </c>
      <c r="E54" s="75">
        <v>0.1</v>
      </c>
      <c r="F54" s="76">
        <f>D54*1.1</f>
        <v>0</v>
      </c>
      <c r="G54" s="150"/>
      <c r="H54" s="150"/>
      <c r="I54" s="151"/>
    </row>
    <row r="55" spans="1:9" s="18" customFormat="1" ht="17.399999999999999" customHeight="1" x14ac:dyDescent="0.3">
      <c r="A55" s="117" t="s">
        <v>95</v>
      </c>
      <c r="B55" s="118"/>
      <c r="C55" s="118"/>
      <c r="D55" s="118"/>
      <c r="E55" s="118"/>
      <c r="F55" s="119"/>
      <c r="G55" s="150"/>
      <c r="H55" s="150"/>
      <c r="I55" s="151"/>
    </row>
    <row r="56" spans="1:9" s="18" customFormat="1" ht="17.399999999999999" customHeight="1" x14ac:dyDescent="0.3">
      <c r="A56" s="138" t="s">
        <v>91</v>
      </c>
      <c r="B56" s="139"/>
      <c r="C56" s="139"/>
      <c r="D56" s="139"/>
      <c r="E56" s="139"/>
      <c r="F56" s="140"/>
      <c r="G56" s="150"/>
      <c r="H56" s="150"/>
      <c r="I56" s="151"/>
    </row>
    <row r="57" spans="1:9" s="18" customFormat="1" ht="17.399999999999999" customHeight="1" x14ac:dyDescent="0.3">
      <c r="A57" s="38" t="s">
        <v>96</v>
      </c>
      <c r="B57" s="13"/>
      <c r="C57" s="40">
        <v>29</v>
      </c>
      <c r="D57" s="74">
        <f>C57*B57</f>
        <v>0</v>
      </c>
      <c r="E57" s="75">
        <v>0.1</v>
      </c>
      <c r="F57" s="76">
        <f>D57*1.1</f>
        <v>0</v>
      </c>
      <c r="G57" s="150"/>
      <c r="H57" s="150"/>
      <c r="I57" s="151"/>
    </row>
    <row r="58" spans="1:9" s="18" customFormat="1" ht="26.4" customHeight="1" x14ac:dyDescent="0.3">
      <c r="A58" s="117" t="s">
        <v>97</v>
      </c>
      <c r="B58" s="118"/>
      <c r="C58" s="118"/>
      <c r="D58" s="118"/>
      <c r="E58" s="118"/>
      <c r="F58" s="119"/>
      <c r="G58" s="150"/>
      <c r="H58" s="150"/>
      <c r="I58" s="151"/>
    </row>
    <row r="59" spans="1:9" s="18" customFormat="1" ht="17.399999999999999" customHeight="1" x14ac:dyDescent="0.3">
      <c r="A59" s="38" t="s">
        <v>98</v>
      </c>
      <c r="B59" s="13"/>
      <c r="C59" s="40">
        <v>29</v>
      </c>
      <c r="D59" s="74">
        <f>C59*B59</f>
        <v>0</v>
      </c>
      <c r="E59" s="75">
        <v>0.1</v>
      </c>
      <c r="F59" s="76">
        <f>D59*1.1</f>
        <v>0</v>
      </c>
      <c r="G59" s="150"/>
      <c r="H59" s="150"/>
      <c r="I59" s="151"/>
    </row>
    <row r="60" spans="1:9" s="18" customFormat="1" x14ac:dyDescent="0.3">
      <c r="A60" s="117" t="s">
        <v>99</v>
      </c>
      <c r="B60" s="118"/>
      <c r="C60" s="118"/>
      <c r="D60" s="118"/>
      <c r="E60" s="118"/>
      <c r="F60" s="119"/>
      <c r="G60" s="150"/>
      <c r="H60" s="150"/>
      <c r="I60" s="151"/>
    </row>
    <row r="61" spans="1:9" s="18" customFormat="1" ht="17.399999999999999" customHeight="1" x14ac:dyDescent="0.3">
      <c r="A61" s="132" t="s">
        <v>100</v>
      </c>
      <c r="B61" s="133"/>
      <c r="C61" s="133"/>
      <c r="D61" s="133"/>
      <c r="E61" s="133"/>
      <c r="F61" s="134"/>
      <c r="G61" s="150"/>
      <c r="H61" s="150"/>
      <c r="I61" s="151"/>
    </row>
    <row r="62" spans="1:9" s="18" customFormat="1" ht="17.399999999999999" customHeight="1" x14ac:dyDescent="0.3">
      <c r="A62" s="138" t="s">
        <v>101</v>
      </c>
      <c r="B62" s="139"/>
      <c r="C62" s="139"/>
      <c r="D62" s="139"/>
      <c r="E62" s="139"/>
      <c r="F62" s="140"/>
      <c r="G62" s="150"/>
      <c r="H62" s="150"/>
      <c r="I62" s="151"/>
    </row>
    <row r="63" spans="1:9" s="18" customFormat="1" ht="17.399999999999999" customHeight="1" x14ac:dyDescent="0.3">
      <c r="A63" s="38" t="s">
        <v>102</v>
      </c>
      <c r="B63" s="13"/>
      <c r="C63" s="40">
        <v>23</v>
      </c>
      <c r="D63" s="74">
        <f>C63*B63</f>
        <v>0</v>
      </c>
      <c r="E63" s="75">
        <v>0.1</v>
      </c>
      <c r="F63" s="76">
        <f>D63*1.1</f>
        <v>0</v>
      </c>
      <c r="G63" s="150"/>
      <c r="H63" s="150"/>
      <c r="I63" s="151"/>
    </row>
    <row r="64" spans="1:9" s="18" customFormat="1" ht="17.399999999999999" customHeight="1" x14ac:dyDescent="0.3">
      <c r="A64" s="117" t="s">
        <v>103</v>
      </c>
      <c r="B64" s="118"/>
      <c r="C64" s="118"/>
      <c r="D64" s="118"/>
      <c r="E64" s="118"/>
      <c r="F64" s="119"/>
      <c r="G64" s="150"/>
      <c r="H64" s="150"/>
      <c r="I64" s="151"/>
    </row>
    <row r="65" spans="1:9" s="18" customFormat="1" ht="17.399999999999999" customHeight="1" x14ac:dyDescent="0.3">
      <c r="A65" s="38" t="s">
        <v>104</v>
      </c>
      <c r="B65" s="13"/>
      <c r="C65" s="40">
        <v>23</v>
      </c>
      <c r="D65" s="74">
        <f>C65*B65</f>
        <v>0</v>
      </c>
      <c r="E65" s="75">
        <v>0.1</v>
      </c>
      <c r="F65" s="76">
        <f>D65*1.1</f>
        <v>0</v>
      </c>
      <c r="G65" s="150"/>
      <c r="H65" s="150"/>
      <c r="I65" s="151"/>
    </row>
    <row r="66" spans="1:9" s="18" customFormat="1" ht="17.399999999999999" customHeight="1" x14ac:dyDescent="0.3">
      <c r="A66" s="117" t="s">
        <v>105</v>
      </c>
      <c r="B66" s="118"/>
      <c r="C66" s="118"/>
      <c r="D66" s="118"/>
      <c r="E66" s="118"/>
      <c r="F66" s="119"/>
      <c r="G66" s="150"/>
      <c r="H66" s="150"/>
      <c r="I66" s="151"/>
    </row>
    <row r="67" spans="1:9" s="18" customFormat="1" ht="17.399999999999999" customHeight="1" x14ac:dyDescent="0.3">
      <c r="A67" s="138" t="s">
        <v>106</v>
      </c>
      <c r="B67" s="139"/>
      <c r="C67" s="139"/>
      <c r="D67" s="139"/>
      <c r="E67" s="139"/>
      <c r="F67" s="140"/>
      <c r="G67" s="150"/>
      <c r="H67" s="150"/>
      <c r="I67" s="151"/>
    </row>
    <row r="68" spans="1:9" s="18" customFormat="1" ht="17.399999999999999" customHeight="1" x14ac:dyDescent="0.3">
      <c r="A68" s="38" t="s">
        <v>107</v>
      </c>
      <c r="B68" s="13"/>
      <c r="C68" s="40">
        <v>25</v>
      </c>
      <c r="D68" s="74">
        <f>C68*B68</f>
        <v>0</v>
      </c>
      <c r="E68" s="75">
        <v>0.1</v>
      </c>
      <c r="F68" s="76">
        <f>D68*1.1</f>
        <v>0</v>
      </c>
      <c r="G68" s="150"/>
      <c r="H68" s="150"/>
      <c r="I68" s="151"/>
    </row>
    <row r="69" spans="1:9" s="18" customFormat="1" ht="27" customHeight="1" x14ac:dyDescent="0.3">
      <c r="A69" s="117" t="s">
        <v>108</v>
      </c>
      <c r="B69" s="118"/>
      <c r="C69" s="118"/>
      <c r="D69" s="118"/>
      <c r="E69" s="118"/>
      <c r="F69" s="119"/>
      <c r="G69" s="150"/>
      <c r="H69" s="150"/>
      <c r="I69" s="151"/>
    </row>
    <row r="70" spans="1:9" s="18" customFormat="1" ht="17.399999999999999" customHeight="1" x14ac:dyDescent="0.3">
      <c r="A70" s="38" t="s">
        <v>109</v>
      </c>
      <c r="B70" s="13"/>
      <c r="C70" s="40">
        <v>25</v>
      </c>
      <c r="D70" s="74">
        <f>C70*B70</f>
        <v>0</v>
      </c>
      <c r="E70" s="75">
        <v>0.1</v>
      </c>
      <c r="F70" s="76">
        <f>D70*1.1</f>
        <v>0</v>
      </c>
      <c r="G70" s="150"/>
      <c r="H70" s="150"/>
      <c r="I70" s="151"/>
    </row>
    <row r="71" spans="1:9" s="18" customFormat="1" ht="17.399999999999999" customHeight="1" x14ac:dyDescent="0.3">
      <c r="A71" s="117" t="s">
        <v>110</v>
      </c>
      <c r="B71" s="118"/>
      <c r="C71" s="118"/>
      <c r="D71" s="118"/>
      <c r="E71" s="118"/>
      <c r="F71" s="119"/>
      <c r="G71" s="150"/>
      <c r="H71" s="150"/>
      <c r="I71" s="151"/>
    </row>
    <row r="72" spans="1:9" s="18" customFormat="1" ht="17.399999999999999" customHeight="1" x14ac:dyDescent="0.3">
      <c r="A72" s="138" t="s">
        <v>111</v>
      </c>
      <c r="B72" s="139"/>
      <c r="C72" s="139"/>
      <c r="D72" s="139"/>
      <c r="E72" s="139"/>
      <c r="F72" s="140"/>
      <c r="G72" s="150"/>
      <c r="H72" s="150"/>
      <c r="I72" s="151"/>
    </row>
    <row r="73" spans="1:9" s="18" customFormat="1" ht="17.399999999999999" customHeight="1" x14ac:dyDescent="0.3">
      <c r="A73" s="38" t="s">
        <v>112</v>
      </c>
      <c r="B73" s="13"/>
      <c r="C73" s="40">
        <v>29</v>
      </c>
      <c r="D73" s="74">
        <f>C73*B73</f>
        <v>0</v>
      </c>
      <c r="E73" s="75">
        <v>0.1</v>
      </c>
      <c r="F73" s="76">
        <f>D73*1.1</f>
        <v>0</v>
      </c>
      <c r="G73" s="150"/>
      <c r="H73" s="150"/>
      <c r="I73" s="151"/>
    </row>
    <row r="74" spans="1:9" s="18" customFormat="1" ht="17.399999999999999" customHeight="1" x14ac:dyDescent="0.3">
      <c r="A74" s="117" t="s">
        <v>114</v>
      </c>
      <c r="B74" s="118"/>
      <c r="C74" s="118"/>
      <c r="D74" s="118"/>
      <c r="E74" s="118"/>
      <c r="F74" s="119"/>
      <c r="G74" s="150"/>
      <c r="H74" s="150"/>
      <c r="I74" s="151"/>
    </row>
    <row r="75" spans="1:9" s="18" customFormat="1" ht="17.399999999999999" customHeight="1" x14ac:dyDescent="0.3">
      <c r="A75" s="38" t="s">
        <v>113</v>
      </c>
      <c r="B75" s="13"/>
      <c r="C75" s="40">
        <v>29</v>
      </c>
      <c r="D75" s="74">
        <f>C75*B75</f>
        <v>0</v>
      </c>
      <c r="E75" s="75">
        <v>0.1</v>
      </c>
      <c r="F75" s="76">
        <f>D75*1.1</f>
        <v>0</v>
      </c>
      <c r="G75" s="150"/>
      <c r="H75" s="150"/>
      <c r="I75" s="151"/>
    </row>
    <row r="76" spans="1:9" s="18" customFormat="1" ht="17.399999999999999" customHeight="1" x14ac:dyDescent="0.3">
      <c r="A76" s="117" t="s">
        <v>115</v>
      </c>
      <c r="B76" s="118"/>
      <c r="C76" s="118"/>
      <c r="D76" s="118"/>
      <c r="E76" s="118"/>
      <c r="F76" s="119"/>
      <c r="G76" s="150"/>
      <c r="H76" s="150"/>
      <c r="I76" s="151"/>
    </row>
    <row r="77" spans="1:9" s="18" customFormat="1" ht="17.399999999999999" customHeight="1" x14ac:dyDescent="0.3">
      <c r="A77" s="132" t="s">
        <v>56</v>
      </c>
      <c r="B77" s="133"/>
      <c r="C77" s="133"/>
      <c r="D77" s="133"/>
      <c r="E77" s="133"/>
      <c r="F77" s="134"/>
      <c r="G77" s="150"/>
      <c r="H77" s="150"/>
      <c r="I77" s="151"/>
    </row>
    <row r="78" spans="1:9" s="18" customFormat="1" ht="17.399999999999999" customHeight="1" x14ac:dyDescent="0.3">
      <c r="A78" s="38" t="s">
        <v>10</v>
      </c>
      <c r="B78" s="13"/>
      <c r="C78" s="40">
        <v>35</v>
      </c>
      <c r="D78" s="41">
        <f t="shared" ref="D78:D84" si="1">C78*B78</f>
        <v>0</v>
      </c>
      <c r="E78" s="42">
        <v>0.1</v>
      </c>
      <c r="F78" s="43">
        <f t="shared" si="0"/>
        <v>0</v>
      </c>
      <c r="G78" s="150"/>
      <c r="H78" s="150"/>
      <c r="I78" s="151"/>
    </row>
    <row r="79" spans="1:9" s="18" customFormat="1" ht="17.399999999999999" customHeight="1" x14ac:dyDescent="0.3">
      <c r="A79" s="38" t="s">
        <v>11</v>
      </c>
      <c r="B79" s="13"/>
      <c r="C79" s="40">
        <v>45</v>
      </c>
      <c r="D79" s="41">
        <f t="shared" si="1"/>
        <v>0</v>
      </c>
      <c r="E79" s="42">
        <v>0.1</v>
      </c>
      <c r="F79" s="43">
        <f t="shared" si="0"/>
        <v>0</v>
      </c>
      <c r="G79" s="150"/>
      <c r="H79" s="150"/>
      <c r="I79" s="151"/>
    </row>
    <row r="80" spans="1:9" s="18" customFormat="1" ht="17.399999999999999" customHeight="1" x14ac:dyDescent="0.3">
      <c r="A80" s="38" t="s">
        <v>9</v>
      </c>
      <c r="B80" s="13"/>
      <c r="C80" s="40">
        <v>24</v>
      </c>
      <c r="D80" s="41">
        <f t="shared" si="1"/>
        <v>0</v>
      </c>
      <c r="E80" s="42">
        <v>0.1</v>
      </c>
      <c r="F80" s="43">
        <f t="shared" si="0"/>
        <v>0</v>
      </c>
      <c r="G80" s="150"/>
      <c r="H80" s="150"/>
      <c r="I80" s="151"/>
    </row>
    <row r="81" spans="1:9" s="18" customFormat="1" ht="17.399999999999999" customHeight="1" x14ac:dyDescent="0.3">
      <c r="A81" s="38" t="s">
        <v>57</v>
      </c>
      <c r="B81" s="13"/>
      <c r="C81" s="40">
        <v>50</v>
      </c>
      <c r="D81" s="41">
        <f t="shared" si="1"/>
        <v>0</v>
      </c>
      <c r="E81" s="42">
        <v>0.1</v>
      </c>
      <c r="F81" s="43">
        <f t="shared" si="0"/>
        <v>0</v>
      </c>
      <c r="G81" s="150"/>
      <c r="H81" s="150"/>
      <c r="I81" s="151"/>
    </row>
    <row r="82" spans="1:9" s="18" customFormat="1" ht="17.399999999999999" customHeight="1" x14ac:dyDescent="0.3">
      <c r="A82" s="38" t="s">
        <v>58</v>
      </c>
      <c r="B82" s="13"/>
      <c r="C82" s="40">
        <v>50</v>
      </c>
      <c r="D82" s="41">
        <f t="shared" si="1"/>
        <v>0</v>
      </c>
      <c r="E82" s="42">
        <v>0.1</v>
      </c>
      <c r="F82" s="43">
        <f t="shared" si="0"/>
        <v>0</v>
      </c>
      <c r="G82" s="150"/>
      <c r="H82" s="150"/>
      <c r="I82" s="151"/>
    </row>
    <row r="83" spans="1:9" s="18" customFormat="1" ht="17.399999999999999" customHeight="1" x14ac:dyDescent="0.3">
      <c r="A83" s="38" t="s">
        <v>4</v>
      </c>
      <c r="B83" s="13"/>
      <c r="C83" s="40">
        <v>39</v>
      </c>
      <c r="D83" s="41">
        <f t="shared" si="1"/>
        <v>0</v>
      </c>
      <c r="E83" s="42">
        <v>0.1</v>
      </c>
      <c r="F83" s="43">
        <f t="shared" si="0"/>
        <v>0</v>
      </c>
      <c r="G83" s="150"/>
      <c r="H83" s="150"/>
      <c r="I83" s="151"/>
    </row>
    <row r="84" spans="1:9" s="18" customFormat="1" ht="17.399999999999999" customHeight="1" x14ac:dyDescent="0.3">
      <c r="A84" s="38" t="s">
        <v>1</v>
      </c>
      <c r="B84" s="13"/>
      <c r="C84" s="40">
        <v>39</v>
      </c>
      <c r="D84" s="41">
        <f t="shared" si="1"/>
        <v>0</v>
      </c>
      <c r="E84" s="42">
        <v>0.1</v>
      </c>
      <c r="F84" s="43">
        <f t="shared" si="0"/>
        <v>0</v>
      </c>
      <c r="G84" s="150"/>
      <c r="H84" s="150"/>
      <c r="I84" s="151"/>
    </row>
    <row r="85" spans="1:9" s="18" customFormat="1" ht="17.399999999999999" customHeight="1" x14ac:dyDescent="0.3">
      <c r="A85" s="132" t="s">
        <v>59</v>
      </c>
      <c r="B85" s="133"/>
      <c r="C85" s="133"/>
      <c r="D85" s="133"/>
      <c r="E85" s="133"/>
      <c r="F85" s="134"/>
      <c r="G85" s="150"/>
      <c r="H85" s="150"/>
      <c r="I85" s="151"/>
    </row>
    <row r="86" spans="1:9" s="18" customFormat="1" ht="17.399999999999999" customHeight="1" x14ac:dyDescent="0.3">
      <c r="A86" s="38" t="s">
        <v>60</v>
      </c>
      <c r="B86" s="39"/>
      <c r="C86" s="40">
        <v>40</v>
      </c>
      <c r="D86" s="41">
        <f>C86*B86</f>
        <v>0</v>
      </c>
      <c r="E86" s="42">
        <v>0.1</v>
      </c>
      <c r="F86" s="43">
        <f>D86*1.1</f>
        <v>0</v>
      </c>
      <c r="G86" s="150"/>
      <c r="H86" s="150"/>
      <c r="I86" s="151"/>
    </row>
    <row r="87" spans="1:9" s="18" customFormat="1" ht="17.399999999999999" customHeight="1" x14ac:dyDescent="0.3">
      <c r="A87" s="109" t="s">
        <v>122</v>
      </c>
      <c r="B87" s="110"/>
      <c r="C87" s="110"/>
      <c r="D87" s="110"/>
      <c r="E87" s="110"/>
      <c r="F87" s="111"/>
      <c r="G87" s="150"/>
      <c r="H87" s="150"/>
      <c r="I87" s="151"/>
    </row>
    <row r="88" spans="1:9" s="18" customFormat="1" ht="17.399999999999999" customHeight="1" x14ac:dyDescent="0.3">
      <c r="A88" s="38" t="s">
        <v>123</v>
      </c>
      <c r="B88" s="39"/>
      <c r="C88" s="40">
        <v>40</v>
      </c>
      <c r="D88" s="41">
        <f>C88*B88</f>
        <v>0</v>
      </c>
      <c r="E88" s="42">
        <v>0.1</v>
      </c>
      <c r="F88" s="43">
        <f>D88*1.1</f>
        <v>0</v>
      </c>
      <c r="G88" s="150"/>
      <c r="H88" s="150"/>
      <c r="I88" s="151"/>
    </row>
    <row r="89" spans="1:9" s="18" customFormat="1" ht="19.8" customHeight="1" x14ac:dyDescent="0.3">
      <c r="A89" s="109" t="s">
        <v>124</v>
      </c>
      <c r="B89" s="110"/>
      <c r="C89" s="110"/>
      <c r="D89" s="110"/>
      <c r="E89" s="110"/>
      <c r="F89" s="111"/>
      <c r="G89" s="150"/>
      <c r="H89" s="150"/>
      <c r="I89" s="151"/>
    </row>
    <row r="90" spans="1:9" s="18" customFormat="1" ht="17.399999999999999" customHeight="1" x14ac:dyDescent="0.3">
      <c r="A90" s="132" t="s">
        <v>61</v>
      </c>
      <c r="B90" s="133"/>
      <c r="C90" s="133"/>
      <c r="D90" s="133"/>
      <c r="E90" s="133"/>
      <c r="F90" s="134"/>
      <c r="G90" s="150"/>
      <c r="H90" s="150"/>
      <c r="I90" s="151"/>
    </row>
    <row r="91" spans="1:9" ht="15.6" x14ac:dyDescent="0.3">
      <c r="A91" s="54" t="s">
        <v>116</v>
      </c>
      <c r="B91" s="39"/>
      <c r="C91" s="55">
        <v>39</v>
      </c>
      <c r="D91" s="56">
        <f>C91*B91</f>
        <v>0</v>
      </c>
      <c r="E91" s="57">
        <v>0.2</v>
      </c>
      <c r="F91" s="58">
        <f t="shared" ref="F91:F94" si="2">D91*1.2</f>
        <v>0</v>
      </c>
      <c r="G91" s="150"/>
      <c r="H91" s="150"/>
      <c r="I91" s="151"/>
    </row>
    <row r="92" spans="1:9" ht="15.6" x14ac:dyDescent="0.3">
      <c r="A92" s="54" t="s">
        <v>117</v>
      </c>
      <c r="B92" s="39"/>
      <c r="C92" s="55">
        <v>17</v>
      </c>
      <c r="D92" s="56">
        <f>C92*B92</f>
        <v>0</v>
      </c>
      <c r="E92" s="57">
        <v>0.2</v>
      </c>
      <c r="F92" s="58">
        <f t="shared" ref="F92" si="3">D92*1.2</f>
        <v>0</v>
      </c>
      <c r="G92" s="150"/>
      <c r="H92" s="150"/>
      <c r="I92" s="151"/>
    </row>
    <row r="93" spans="1:9" ht="15.6" x14ac:dyDescent="0.3">
      <c r="A93" s="54" t="s">
        <v>118</v>
      </c>
      <c r="B93" s="39"/>
      <c r="C93" s="55">
        <v>22</v>
      </c>
      <c r="D93" s="56">
        <f t="shared" ref="D93:D94" si="4">C93*B93</f>
        <v>0</v>
      </c>
      <c r="E93" s="57">
        <v>0.2</v>
      </c>
      <c r="F93" s="58">
        <f t="shared" si="2"/>
        <v>0</v>
      </c>
      <c r="G93" s="150"/>
      <c r="H93" s="150"/>
      <c r="I93" s="151"/>
    </row>
    <row r="94" spans="1:9" ht="15.6" x14ac:dyDescent="0.3">
      <c r="A94" s="54" t="s">
        <v>119</v>
      </c>
      <c r="B94" s="39"/>
      <c r="C94" s="55">
        <v>22</v>
      </c>
      <c r="D94" s="56">
        <f t="shared" si="4"/>
        <v>0</v>
      </c>
      <c r="E94" s="57">
        <v>0.2</v>
      </c>
      <c r="F94" s="58">
        <f t="shared" si="2"/>
        <v>0</v>
      </c>
      <c r="G94" s="150"/>
      <c r="H94" s="150"/>
      <c r="I94" s="151"/>
    </row>
    <row r="95" spans="1:9" s="18" customFormat="1" ht="17.399999999999999" customHeight="1" x14ac:dyDescent="0.3">
      <c r="A95" s="135" t="s">
        <v>62</v>
      </c>
      <c r="B95" s="136"/>
      <c r="C95" s="136"/>
      <c r="D95" s="136"/>
      <c r="E95" s="136"/>
      <c r="F95" s="137"/>
      <c r="G95" s="150"/>
      <c r="H95" s="150"/>
      <c r="I95" s="151"/>
    </row>
    <row r="96" spans="1:9" s="18" customFormat="1" ht="17.399999999999999" customHeight="1" x14ac:dyDescent="0.3">
      <c r="A96" s="38" t="s">
        <v>63</v>
      </c>
      <c r="B96" s="39"/>
      <c r="C96" s="40">
        <v>13</v>
      </c>
      <c r="D96" s="41">
        <f t="shared" ref="D96:D104" si="5">C96*B96</f>
        <v>0</v>
      </c>
      <c r="E96" s="42">
        <v>0.1</v>
      </c>
      <c r="F96" s="43">
        <f t="shared" ref="F96:F98" si="6">D96*1.1</f>
        <v>0</v>
      </c>
      <c r="G96" s="150"/>
      <c r="H96" s="150"/>
      <c r="I96" s="151"/>
    </row>
    <row r="97" spans="1:9" s="18" customFormat="1" ht="17.399999999999999" customHeight="1" x14ac:dyDescent="0.3">
      <c r="A97" s="38" t="s">
        <v>64</v>
      </c>
      <c r="B97" s="39"/>
      <c r="C97" s="40">
        <v>2</v>
      </c>
      <c r="D97" s="41">
        <f t="shared" si="5"/>
        <v>0</v>
      </c>
      <c r="E97" s="42">
        <v>0.1</v>
      </c>
      <c r="F97" s="43">
        <f t="shared" si="6"/>
        <v>0</v>
      </c>
      <c r="G97" s="150"/>
      <c r="H97" s="150"/>
      <c r="I97" s="151"/>
    </row>
    <row r="98" spans="1:9" s="18" customFormat="1" ht="17.399999999999999" customHeight="1" x14ac:dyDescent="0.3">
      <c r="A98" s="38" t="s">
        <v>65</v>
      </c>
      <c r="B98" s="39"/>
      <c r="C98" s="40">
        <v>4</v>
      </c>
      <c r="D98" s="41">
        <f t="shared" si="5"/>
        <v>0</v>
      </c>
      <c r="E98" s="42">
        <v>0.1</v>
      </c>
      <c r="F98" s="43">
        <f t="shared" si="6"/>
        <v>0</v>
      </c>
      <c r="G98" s="150"/>
      <c r="H98" s="150"/>
      <c r="I98" s="151"/>
    </row>
    <row r="99" spans="1:9" s="18" customFormat="1" ht="17.399999999999999" customHeight="1" x14ac:dyDescent="0.3">
      <c r="A99" s="38" t="s">
        <v>66</v>
      </c>
      <c r="B99" s="39"/>
      <c r="C99" s="40">
        <v>9</v>
      </c>
      <c r="D99" s="41">
        <f t="shared" si="5"/>
        <v>0</v>
      </c>
      <c r="E99" s="42">
        <v>0.1</v>
      </c>
      <c r="F99" s="43">
        <f t="shared" ref="F99:F104" si="7">D99*1.1</f>
        <v>0</v>
      </c>
      <c r="G99" s="150"/>
      <c r="H99" s="150"/>
      <c r="I99" s="151"/>
    </row>
    <row r="100" spans="1:9" s="18" customFormat="1" ht="17.399999999999999" customHeight="1" x14ac:dyDescent="0.3">
      <c r="A100" s="38" t="s">
        <v>67</v>
      </c>
      <c r="B100" s="39"/>
      <c r="C100" s="40">
        <v>8</v>
      </c>
      <c r="D100" s="41">
        <f t="shared" si="5"/>
        <v>0</v>
      </c>
      <c r="E100" s="42">
        <v>0.1</v>
      </c>
      <c r="F100" s="43">
        <f t="shared" si="7"/>
        <v>0</v>
      </c>
      <c r="G100" s="150"/>
      <c r="H100" s="150"/>
      <c r="I100" s="151"/>
    </row>
    <row r="101" spans="1:9" s="18" customFormat="1" ht="17.399999999999999" customHeight="1" x14ac:dyDescent="0.3">
      <c r="A101" s="38" t="s">
        <v>68</v>
      </c>
      <c r="B101" s="39"/>
      <c r="C101" s="40">
        <v>5</v>
      </c>
      <c r="D101" s="41">
        <f t="shared" si="5"/>
        <v>0</v>
      </c>
      <c r="E101" s="42">
        <v>0.1</v>
      </c>
      <c r="F101" s="43">
        <f t="shared" si="7"/>
        <v>0</v>
      </c>
      <c r="G101" s="150"/>
      <c r="H101" s="150"/>
      <c r="I101" s="151"/>
    </row>
    <row r="102" spans="1:9" s="18" customFormat="1" ht="17.399999999999999" customHeight="1" x14ac:dyDescent="0.3">
      <c r="A102" s="38" t="s">
        <v>69</v>
      </c>
      <c r="B102" s="39"/>
      <c r="C102" s="40">
        <v>5</v>
      </c>
      <c r="D102" s="41">
        <f t="shared" si="5"/>
        <v>0</v>
      </c>
      <c r="E102" s="42">
        <v>0.1</v>
      </c>
      <c r="F102" s="43">
        <f t="shared" si="7"/>
        <v>0</v>
      </c>
      <c r="G102" s="150"/>
      <c r="H102" s="150"/>
      <c r="I102" s="151"/>
    </row>
    <row r="103" spans="1:9" s="18" customFormat="1" ht="17.399999999999999" customHeight="1" x14ac:dyDescent="0.3">
      <c r="A103" s="79" t="s">
        <v>120</v>
      </c>
      <c r="B103" s="80"/>
      <c r="C103" s="81">
        <v>15</v>
      </c>
      <c r="D103" s="82">
        <f t="shared" si="5"/>
        <v>0</v>
      </c>
      <c r="E103" s="42">
        <v>0.1</v>
      </c>
      <c r="F103" s="83">
        <f t="shared" si="7"/>
        <v>0</v>
      </c>
      <c r="G103" s="150"/>
      <c r="H103" s="150"/>
      <c r="I103" s="151"/>
    </row>
    <row r="104" spans="1:9" s="18" customFormat="1" ht="17.399999999999999" customHeight="1" thickBot="1" x14ac:dyDescent="0.35">
      <c r="A104" s="59" t="s">
        <v>70</v>
      </c>
      <c r="B104" s="60"/>
      <c r="C104" s="61">
        <v>3</v>
      </c>
      <c r="D104" s="62">
        <f t="shared" si="5"/>
        <v>0</v>
      </c>
      <c r="E104" s="63">
        <v>0.1</v>
      </c>
      <c r="F104" s="64">
        <f t="shared" si="7"/>
        <v>0</v>
      </c>
      <c r="G104" s="150"/>
      <c r="H104" s="150"/>
      <c r="I104" s="151"/>
    </row>
    <row r="105" spans="1:9" s="18" customFormat="1" ht="17.399999999999999" customHeight="1" thickBot="1" x14ac:dyDescent="0.35">
      <c r="A105" s="141"/>
      <c r="B105" s="142"/>
      <c r="C105" s="142"/>
      <c r="D105" s="142"/>
      <c r="E105" s="142"/>
      <c r="F105" s="143"/>
      <c r="G105" s="152"/>
      <c r="H105" s="152"/>
      <c r="I105" s="153"/>
    </row>
    <row r="106" spans="1:9" s="18" customFormat="1" ht="18" customHeight="1" x14ac:dyDescent="0.3">
      <c r="A106" s="33"/>
      <c r="B106" s="29"/>
      <c r="C106" s="30"/>
      <c r="D106" s="31"/>
      <c r="E106" s="32"/>
      <c r="F106" s="34"/>
      <c r="G106" s="157" t="s">
        <v>2</v>
      </c>
      <c r="H106" s="157"/>
      <c r="I106" s="158"/>
    </row>
    <row r="107" spans="1:9" s="18" customFormat="1" ht="17.399999999999999" customHeight="1" x14ac:dyDescent="0.3">
      <c r="A107" s="33"/>
      <c r="B107" s="29"/>
      <c r="C107" s="31"/>
      <c r="D107" s="31"/>
      <c r="E107" s="32"/>
      <c r="F107" s="34"/>
      <c r="G107" s="120" t="s">
        <v>71</v>
      </c>
      <c r="H107" s="121"/>
      <c r="I107" s="77">
        <f>SUM(D11:D108)</f>
        <v>0</v>
      </c>
    </row>
    <row r="108" spans="1:9" s="18" customFormat="1" ht="17.399999999999999" customHeight="1" x14ac:dyDescent="0.3">
      <c r="A108" s="33"/>
      <c r="B108" s="29"/>
      <c r="C108" s="31"/>
      <c r="D108" s="31"/>
      <c r="E108" s="32"/>
      <c r="F108" s="34"/>
      <c r="G108" s="120" t="s">
        <v>72</v>
      </c>
      <c r="H108" s="121"/>
      <c r="I108" s="24">
        <f>IF(I107&lt;300,30,(I107*0.1))</f>
        <v>30</v>
      </c>
    </row>
    <row r="109" spans="1:9" s="18" customFormat="1" ht="17.399999999999999" customHeight="1" thickBot="1" x14ac:dyDescent="0.35">
      <c r="A109" s="35"/>
      <c r="B109" s="36"/>
      <c r="C109" s="36"/>
      <c r="D109" s="36"/>
      <c r="E109" s="36"/>
      <c r="F109" s="37"/>
      <c r="G109" s="120" t="s">
        <v>73</v>
      </c>
      <c r="H109" s="121"/>
      <c r="I109" s="25">
        <f>+I107+I108</f>
        <v>30</v>
      </c>
    </row>
    <row r="110" spans="1:9" s="18" customFormat="1" ht="17.399999999999999" customHeight="1" thickBot="1" x14ac:dyDescent="0.35">
      <c r="A110" s="112" t="s">
        <v>3</v>
      </c>
      <c r="B110" s="113"/>
      <c r="C110" s="113"/>
      <c r="D110" s="26">
        <f>SUM(D106:D108,D96:D104,D91:D94,D88,D86,D78:D84,D57,D52,D47,D43,D39,D35,D27,D24,D22,D20,D18,D15,D13,D11)+D41+D37+D33+D31+D29</f>
        <v>0</v>
      </c>
      <c r="E110" s="27"/>
      <c r="F110" s="28">
        <f>SUM(F106:F109,F96:F104,F91:F94,F88,F86,F78:F84,F57,F52,F47,F43,F39,F35,F27,F24,F22,F20,F18,F15,F13,F11)+F41+F37+F33+F31+F29</f>
        <v>0</v>
      </c>
      <c r="G110" s="105" t="s">
        <v>74</v>
      </c>
      <c r="H110" s="106"/>
      <c r="I110" s="78">
        <f>+F110+(I108*1.2)</f>
        <v>36</v>
      </c>
    </row>
    <row r="111" spans="1:9" x14ac:dyDescent="0.3">
      <c r="A111" s="5"/>
      <c r="B111" s="14"/>
      <c r="C111" s="6"/>
      <c r="D111" s="7"/>
      <c r="E111" s="8"/>
      <c r="F111" s="21"/>
    </row>
    <row r="112" spans="1:9" x14ac:dyDescent="0.3">
      <c r="C112" s="10"/>
      <c r="D112" s="11"/>
      <c r="E112" s="12"/>
      <c r="F112" s="22"/>
    </row>
    <row r="113" spans="3:6" x14ac:dyDescent="0.3">
      <c r="C113" s="10"/>
      <c r="D113" s="11"/>
      <c r="E113" s="12"/>
      <c r="F113" s="22"/>
    </row>
    <row r="114" spans="3:6" x14ac:dyDescent="0.3">
      <c r="C114" s="10"/>
      <c r="D114" s="11"/>
      <c r="E114" s="12"/>
    </row>
    <row r="115" spans="3:6" x14ac:dyDescent="0.3">
      <c r="C115" s="10"/>
      <c r="D115" s="11"/>
    </row>
    <row r="116" spans="3:6" x14ac:dyDescent="0.3">
      <c r="C116" s="10"/>
      <c r="D116" s="11"/>
    </row>
    <row r="117" spans="3:6" x14ac:dyDescent="0.3">
      <c r="C117" s="10"/>
      <c r="D117" s="11"/>
    </row>
  </sheetData>
  <sheetProtection selectLockedCells="1"/>
  <protectedRanges>
    <protectedRange algorithmName="SHA-512" hashValue="HV2nHY5cN4ygOct8Ndvxw/rNx8aKlKsNYPooHIeUGca7pTlBWKkQbpBVkdGEDiEExlVIaGd4j8RsXkBJoTC+IQ==" saltValue="Kuk7WwaPLbmsiiELceDD1Q==" spinCount="100000" sqref="C88:I88 C86:I86 A86 A96:A104 A78:A84 G106:I110 A110:F110 A85:I85 A87:I87 A105:F108 G96:I98 C78:I84 A95:I95 A77:I77 C96:F104 A88 A89:I90" name="Plage1"/>
    <protectedRange algorithmName="SHA-512" hashValue="HV2nHY5cN4ygOct8Ndvxw/rNx8aKlKsNYPooHIeUGca7pTlBWKkQbpBVkdGEDiEExlVIaGd4j8RsXkBJoTC+IQ==" saltValue="Kuk7WwaPLbmsiiELceDD1Q==" spinCount="100000" sqref="A91:A94 C91:I94" name="Plage1_1"/>
  </protectedRanges>
  <mergeCells count="78">
    <mergeCell ref="A76:F76"/>
    <mergeCell ref="A58:F58"/>
    <mergeCell ref="A51:F51"/>
    <mergeCell ref="A56:F56"/>
    <mergeCell ref="G106:I106"/>
    <mergeCell ref="A66:F66"/>
    <mergeCell ref="A67:F67"/>
    <mergeCell ref="A69:F69"/>
    <mergeCell ref="A71:F71"/>
    <mergeCell ref="A72:F72"/>
    <mergeCell ref="A74:F74"/>
    <mergeCell ref="A50:F50"/>
    <mergeCell ref="A55:F55"/>
    <mergeCell ref="A60:F60"/>
    <mergeCell ref="A61:F61"/>
    <mergeCell ref="A64:F64"/>
    <mergeCell ref="A62:F62"/>
    <mergeCell ref="G107:H107"/>
    <mergeCell ref="A105:F105"/>
    <mergeCell ref="A85:F85"/>
    <mergeCell ref="A23:F23"/>
    <mergeCell ref="A28:F28"/>
    <mergeCell ref="A30:F30"/>
    <mergeCell ref="A38:F38"/>
    <mergeCell ref="A32:F32"/>
    <mergeCell ref="A34:F34"/>
    <mergeCell ref="A42:F42"/>
    <mergeCell ref="G9:I94"/>
    <mergeCell ref="G95:I105"/>
    <mergeCell ref="A40:F40"/>
    <mergeCell ref="A19:F19"/>
    <mergeCell ref="A44:F44"/>
    <mergeCell ref="A53:F53"/>
    <mergeCell ref="G109:H109"/>
    <mergeCell ref="D8:I8"/>
    <mergeCell ref="A10:F10"/>
    <mergeCell ref="A12:F12"/>
    <mergeCell ref="A17:F17"/>
    <mergeCell ref="A48:F48"/>
    <mergeCell ref="A90:F90"/>
    <mergeCell ref="A26:F26"/>
    <mergeCell ref="A87:F87"/>
    <mergeCell ref="A77:F77"/>
    <mergeCell ref="A45:F45"/>
    <mergeCell ref="A95:F95"/>
    <mergeCell ref="A25:F25"/>
    <mergeCell ref="A36:F36"/>
    <mergeCell ref="A46:F46"/>
    <mergeCell ref="G108:H108"/>
    <mergeCell ref="G110:H110"/>
    <mergeCell ref="D3:E3"/>
    <mergeCell ref="D4:E4"/>
    <mergeCell ref="F3:G3"/>
    <mergeCell ref="B7:C7"/>
    <mergeCell ref="H4:I4"/>
    <mergeCell ref="F5:G5"/>
    <mergeCell ref="F6:G6"/>
    <mergeCell ref="F4:G4"/>
    <mergeCell ref="A89:F89"/>
    <mergeCell ref="A110:C110"/>
    <mergeCell ref="B3:C3"/>
    <mergeCell ref="B4:C4"/>
    <mergeCell ref="D6:E6"/>
    <mergeCell ref="A14:F14"/>
    <mergeCell ref="A21:F21"/>
    <mergeCell ref="A1:I1"/>
    <mergeCell ref="D7:I7"/>
    <mergeCell ref="A7:A8"/>
    <mergeCell ref="B8:C8"/>
    <mergeCell ref="H5:I5"/>
    <mergeCell ref="H6:I6"/>
    <mergeCell ref="H3:I3"/>
    <mergeCell ref="A3:A4"/>
    <mergeCell ref="A2:I2"/>
    <mergeCell ref="A5:A6"/>
    <mergeCell ref="B5:C5"/>
    <mergeCell ref="B6:C6"/>
    <mergeCell ref="D5:E5"/>
  </mergeCells>
  <pageMargins left="0.7" right="0.7" top="0.75" bottom="0.75" header="0.3" footer="0.3"/>
  <pageSetup paperSize="9" scale="4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208C31-9549-4FF0-8B6D-7054FEB95C5D}">
          <x14:formula1>
            <xm:f>Feuil2!$A$1:$A$4</xm:f>
          </x14:formula1>
          <xm:sqref>D8:I8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4731-3B8F-454A-8EC2-FF073DA07982}">
  <dimension ref="A1:A4"/>
  <sheetViews>
    <sheetView workbookViewId="0">
      <selection activeCell="A5" sqref="A5"/>
    </sheetView>
  </sheetViews>
  <sheetFormatPr baseColWidth="10" defaultColWidth="11.44140625" defaultRowHeight="14.4" x14ac:dyDescent="0.3"/>
  <sheetData>
    <row r="1" spans="1:1" x14ac:dyDescent="0.3">
      <c r="A1" s="1" t="s">
        <v>5</v>
      </c>
    </row>
    <row r="2" spans="1:1" x14ac:dyDescent="0.3">
      <c r="A2" s="1" t="s">
        <v>6</v>
      </c>
    </row>
    <row r="3" spans="1:1" x14ac:dyDescent="0.3">
      <c r="A3" s="1" t="s">
        <v>7</v>
      </c>
    </row>
    <row r="4" spans="1:1" ht="15" thickBot="1" x14ac:dyDescent="0.35">
      <c r="A4" s="2" t="s">
        <v>8</v>
      </c>
    </row>
  </sheetData>
  <sheetProtection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C1FB2EDA530F4299EBF9663339EFD3" ma:contentTypeVersion="18" ma:contentTypeDescription="Crée un document." ma:contentTypeScope="" ma:versionID="b751995fdc7dca07ada1cd5fbb44c48d">
  <xsd:schema xmlns:xsd="http://www.w3.org/2001/XMLSchema" xmlns:xs="http://www.w3.org/2001/XMLSchema" xmlns:p="http://schemas.microsoft.com/office/2006/metadata/properties" xmlns:ns2="7028f5d2-4772-4a83-9733-7a1ea6043340" xmlns:ns3="4afc5941-c9af-4327-adc1-ea43d39736b4" xmlns:ns4="51e8c248-664d-4c16-ad03-cd7369bf21c8" targetNamespace="http://schemas.microsoft.com/office/2006/metadata/properties" ma:root="true" ma:fieldsID="1a2e31524d284e13a8e4d213e116f970" ns2:_="" ns3:_="" ns4:_="">
    <xsd:import namespace="7028f5d2-4772-4a83-9733-7a1ea6043340"/>
    <xsd:import namespace="4afc5941-c9af-4327-adc1-ea43d39736b4"/>
    <xsd:import namespace="51e8c248-664d-4c16-ad03-cd7369bf2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4:SharedWithUsers" minOccurs="0"/>
                <xsd:element ref="ns4:SharedWithDetail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8f5d2-4772-4a83-9733-7a1ea6043340"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bb8819c-e12c-45d8-b85a-d8d2a1f97a86}" ma:internalName="TaxCatchAll" ma:showField="CatchAllData" ma:web="7028f5d2-4772-4a83-9733-7a1ea60433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fc5941-c9af-4327-adc1-ea43d39736b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cb3c148a-dbf0-46d8-a543-e2f4cf818d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e8c248-664d-4c16-ad03-cd7369bf21c8" elementFormDefault="qualified">
    <xsd:import namespace="http://schemas.microsoft.com/office/2006/documentManagement/types"/>
    <xsd:import namespace="http://schemas.microsoft.com/office/infopath/2007/PartnerControls"/>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028f5d2-4772-4a83-9733-7a1ea6043340" xsi:nil="true"/>
    <lcf76f155ced4ddcb4097134ff3c332f xmlns="4afc5941-c9af-4327-adc1-ea43d39736b4">
      <Terms xmlns="http://schemas.microsoft.com/office/infopath/2007/PartnerControls"/>
    </lcf76f155ced4ddcb4097134ff3c332f>
    <_dlc_DocId xmlns="7028f5d2-4772-4a83-9733-7a1ea6043340">5HMN6566PQYP-832607563-380142</_dlc_DocId>
    <_dlc_DocIdUrl xmlns="7028f5d2-4772-4a83-9733-7a1ea6043340">
      <Url>https://europexpo.sharepoint.com/sites/BFINANCE/IPEM/_layouts/15/DocIdRedir.aspx?ID=5HMN6566PQYP-832607563-380142</Url>
      <Description>5HMN6566PQYP-832607563-380142</Description>
    </_dlc_DocIdUrl>
  </documentManagement>
</p:properties>
</file>

<file path=customXml/itemProps1.xml><?xml version="1.0" encoding="utf-8"?>
<ds:datastoreItem xmlns:ds="http://schemas.openxmlformats.org/officeDocument/2006/customXml" ds:itemID="{1F95ED80-07C0-4153-8111-A35802C6CDA6}"/>
</file>

<file path=customXml/itemProps2.xml><?xml version="1.0" encoding="utf-8"?>
<ds:datastoreItem xmlns:ds="http://schemas.openxmlformats.org/officeDocument/2006/customXml" ds:itemID="{42133816-D8C4-4523-B2D3-64A341F961A1}"/>
</file>

<file path=customXml/itemProps3.xml><?xml version="1.0" encoding="utf-8"?>
<ds:datastoreItem xmlns:ds="http://schemas.openxmlformats.org/officeDocument/2006/customXml" ds:itemID="{2F379C2A-EC8A-470B-86A2-EB8C54144571}"/>
</file>

<file path=customXml/itemProps4.xml><?xml version="1.0" encoding="utf-8"?>
<ds:datastoreItem xmlns:ds="http://schemas.openxmlformats.org/officeDocument/2006/customXml" ds:itemID="{E90786C0-DD9F-453A-802F-487667A477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Camille Costaz</dc:creator>
  <cp:keywords/>
  <dc:description/>
  <cp:lastModifiedBy>Morgan Le Bihan</cp:lastModifiedBy>
  <cp:revision/>
  <cp:lastPrinted>2024-12-06T14:59:15Z</cp:lastPrinted>
  <dcterms:created xsi:type="dcterms:W3CDTF">2023-02-16T15:33:52Z</dcterms:created>
  <dcterms:modified xsi:type="dcterms:W3CDTF">2025-04-15T09:22:07Z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0x010100DCC1FB2EDA530F4299EBF9663339EFD3</vt:lpwstr>
  </property>
  <property fmtid="{D5CDD505-2E9C-101B-9397-08002B2CF9AE}" pid="3" name="_dlc_DocIdItemGuid">
    <vt:lpwstr>9483c00f-d222-47af-8d98-5896ba7b8151</vt:lpwstr>
  </property>
</Properties>
</file>