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R:\1. Clients\5. Grands Evenements\I\IPEM\2024\"/>
    </mc:Choice>
  </mc:AlternateContent>
  <xr:revisionPtr revIDLastSave="0" documentId="13_ncr:1_{0EF89F12-8286-4233-BC7B-463A25950623}" xr6:coauthVersionLast="47" xr6:coauthVersionMax="47" xr10:uidLastSave="{00000000-0000-0000-0000-000000000000}"/>
  <bookViews>
    <workbookView xWindow="-108" yWindow="-108" windowWidth="23256" windowHeight="12576" xr2:uid="{D06A54F9-0A29-4C0F-BD5D-7DB8832057F6}"/>
  </bookViews>
  <sheets>
    <sheet name="FRANCAIS" sheetId="1" r:id="rId1"/>
    <sheet name="ENGLISH" sheetId="3" r:id="rId2"/>
    <sheet name="Feuil2"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8" i="3" l="1"/>
  <c r="F68" i="3" s="1"/>
  <c r="D67" i="1"/>
  <c r="F67" i="1" s="1"/>
  <c r="D71" i="3" l="1"/>
  <c r="F71" i="3" s="1"/>
  <c r="D69" i="3"/>
  <c r="F69" i="3" s="1"/>
  <c r="D67" i="3"/>
  <c r="F67" i="3" s="1"/>
  <c r="D64" i="3"/>
  <c r="F64" i="3" s="1"/>
  <c r="D63" i="3"/>
  <c r="F63" i="3" s="1"/>
  <c r="D62" i="3"/>
  <c r="F62" i="3" s="1"/>
  <c r="D25" i="3"/>
  <c r="F25" i="3" s="1"/>
  <c r="D13" i="3"/>
  <c r="F13" i="3" s="1"/>
  <c r="D22" i="3"/>
  <c r="F22" i="3" s="1"/>
  <c r="D20" i="3"/>
  <c r="F20" i="3" s="1"/>
  <c r="D15" i="3"/>
  <c r="F15" i="3" s="1"/>
  <c r="D17" i="3"/>
  <c r="F17" i="3" s="1"/>
  <c r="D36" i="3"/>
  <c r="F36" i="3" s="1"/>
  <c r="D34" i="3"/>
  <c r="F34" i="3" s="1"/>
  <c r="D31" i="3"/>
  <c r="F31" i="3" s="1"/>
  <c r="D29" i="3"/>
  <c r="F29" i="3" s="1"/>
  <c r="D73" i="3"/>
  <c r="F73" i="3" s="1"/>
  <c r="D74" i="3"/>
  <c r="F74" i="3" s="1"/>
  <c r="D75" i="3"/>
  <c r="F75" i="3" s="1"/>
  <c r="D76" i="3"/>
  <c r="F76" i="3" s="1"/>
  <c r="D77" i="3"/>
  <c r="F77" i="3" s="1"/>
  <c r="D55" i="3"/>
  <c r="F55" i="3" s="1"/>
  <c r="D56" i="3"/>
  <c r="F56" i="3" s="1"/>
  <c r="D57" i="3"/>
  <c r="F57" i="3" s="1"/>
  <c r="D58" i="3"/>
  <c r="F58" i="3" s="1"/>
  <c r="D59" i="3"/>
  <c r="F59" i="3" s="1"/>
  <c r="D60" i="3"/>
  <c r="F60" i="3" s="1"/>
  <c r="D52" i="3"/>
  <c r="F52" i="3" s="1"/>
  <c r="D50" i="3"/>
  <c r="F50" i="3" s="1"/>
  <c r="D48" i="3"/>
  <c r="F48" i="3" s="1"/>
  <c r="D46" i="3"/>
  <c r="F46" i="3" s="1"/>
  <c r="D44" i="3"/>
  <c r="F44" i="3" s="1"/>
  <c r="D42" i="3"/>
  <c r="F42" i="3" s="1"/>
  <c r="D39" i="3"/>
  <c r="F39" i="3" s="1"/>
  <c r="D27" i="3"/>
  <c r="D25" i="1"/>
  <c r="D27" i="1"/>
  <c r="F27" i="1" s="1"/>
  <c r="D29" i="1"/>
  <c r="F29" i="1" s="1"/>
  <c r="D31" i="1"/>
  <c r="F31" i="1" s="1"/>
  <c r="D34" i="1"/>
  <c r="F34" i="1" s="1"/>
  <c r="D36" i="1"/>
  <c r="D13" i="1"/>
  <c r="F13" i="1" s="1"/>
  <c r="D22" i="1"/>
  <c r="F22" i="1" s="1"/>
  <c r="D20" i="1"/>
  <c r="F20" i="1" s="1"/>
  <c r="D15" i="1"/>
  <c r="F15" i="1" s="1"/>
  <c r="D17" i="1"/>
  <c r="F17" i="1" s="1"/>
  <c r="D68" i="1"/>
  <c r="F68" i="1" s="1"/>
  <c r="D69" i="1"/>
  <c r="F69" i="1" s="1"/>
  <c r="D71" i="1"/>
  <c r="F71" i="1" s="1"/>
  <c r="D73" i="1"/>
  <c r="F73" i="1" s="1"/>
  <c r="D74" i="1"/>
  <c r="F74" i="1" s="1"/>
  <c r="D75" i="1"/>
  <c r="F75" i="1" s="1"/>
  <c r="D76" i="1"/>
  <c r="F76" i="1" s="1"/>
  <c r="D77" i="1"/>
  <c r="F77" i="1" s="1"/>
  <c r="D62" i="1"/>
  <c r="F62" i="1" s="1"/>
  <c r="D63" i="1"/>
  <c r="F63" i="1" s="1"/>
  <c r="D64" i="1"/>
  <c r="F64" i="1" s="1"/>
  <c r="D55" i="1"/>
  <c r="F55" i="1" s="1"/>
  <c r="D56" i="1"/>
  <c r="F56" i="1" s="1"/>
  <c r="D57" i="1"/>
  <c r="F57" i="1" s="1"/>
  <c r="D58" i="1"/>
  <c r="F58" i="1" s="1"/>
  <c r="D59" i="1"/>
  <c r="F59" i="1" s="1"/>
  <c r="D60" i="1"/>
  <c r="F60" i="1" s="1"/>
  <c r="D52" i="1"/>
  <c r="F52" i="1" s="1"/>
  <c r="D50" i="1"/>
  <c r="F50" i="1" s="1"/>
  <c r="D48" i="1"/>
  <c r="F48" i="1" s="1"/>
  <c r="D46" i="1"/>
  <c r="F46" i="1" s="1"/>
  <c r="D44" i="1"/>
  <c r="F44" i="1" s="1"/>
  <c r="D42" i="1"/>
  <c r="F42" i="1" s="1"/>
  <c r="D39" i="1"/>
  <c r="F39" i="1" s="1"/>
  <c r="F27" i="3" l="1"/>
  <c r="F78" i="3" s="1"/>
  <c r="D78" i="3"/>
  <c r="I75" i="3"/>
  <c r="I76" i="3" s="1"/>
  <c r="F36" i="1"/>
  <c r="D78" i="1"/>
  <c r="I75" i="1"/>
  <c r="I76" i="1" s="1"/>
  <c r="F25" i="1"/>
  <c r="F78" i="1" l="1"/>
  <c r="I78" i="1" s="1"/>
  <c r="I78" i="3"/>
  <c r="I77" i="3"/>
  <c r="I77" i="1"/>
</calcChain>
</file>

<file path=xl/sharedStrings.xml><?xml version="1.0" encoding="utf-8"?>
<sst xmlns="http://schemas.openxmlformats.org/spreadsheetml/2006/main" count="193" uniqueCount="166">
  <si>
    <t>1 BON DE COMMANDE PAR JOUR &amp; PAR LIVRAISON</t>
  </si>
  <si>
    <t xml:space="preserve">VOTRE SOCIETE </t>
  </si>
  <si>
    <t xml:space="preserve">NOM DE LA SOCIETE </t>
  </si>
  <si>
    <t>NOM DU CONTACT</t>
  </si>
  <si>
    <t>E-MAIL</t>
  </si>
  <si>
    <t>TEL</t>
  </si>
  <si>
    <t>LE SALON</t>
  </si>
  <si>
    <t>NOM DU SALON</t>
  </si>
  <si>
    <t xml:space="preserve">N° CONTACT SUR PLACE </t>
  </si>
  <si>
    <t>LA LIVRAISON</t>
  </si>
  <si>
    <t>DATE DE LIVRAISON</t>
  </si>
  <si>
    <t>Quantité</t>
  </si>
  <si>
    <t>Prix Unitaire HT</t>
  </si>
  <si>
    <t>Total HT</t>
  </si>
  <si>
    <t>Taux de TVA</t>
  </si>
  <si>
    <t>Montal total TTC</t>
  </si>
  <si>
    <t xml:space="preserve">Vos commandes doivent être envoyées 10 jours avant l'événement 
Les livraisons s'effectuent dans un créneau d'une heure
Les frais de livraisons sont de 30€HT pour un montant de commande inférieur à 300€HT. 
Pour un montant supérieur, ils correspondent à 10% du montant de la facture. 
Toute commande doit être réglée avant livraison </t>
  </si>
  <si>
    <t xml:space="preserve">La pause sucrée </t>
  </si>
  <si>
    <t>Les mini-viennoiseries - 20 pièces</t>
  </si>
  <si>
    <t>Mini croissant, mini pain au chocolat et mini pain aux raisins</t>
  </si>
  <si>
    <t xml:space="preserve">Les brochettes de Fuits - 30 pièces </t>
  </si>
  <si>
    <t xml:space="preserve">Les Mini moelleux - 30 pièces </t>
  </si>
  <si>
    <t xml:space="preserve">Les Planches </t>
  </si>
  <si>
    <t xml:space="preserve">Plateaux de charcuterie artisanale du Mont Charvin </t>
  </si>
  <si>
    <t>Noix de Jambon, Saucisson sec, Tavaillon de bœuf séché. Accompagné de Fruits secs et fruits moelleux, beurre doux et salé d’échiré, Grand pain de campagne tranché du Moulin des Moissons nature &amp; pain aux fruits</t>
  </si>
  <si>
    <t xml:space="preserve">Planches dressées de fromages affinés AOC de nos régions </t>
  </si>
  <si>
    <t>Exemple de fromages : Brie de Meaux, Cantal, Fourme d’Ambert, Saint Félicien, Saint Nectaire…</t>
  </si>
  <si>
    <t>Le Mixte - 44 pièces</t>
  </si>
  <si>
    <t xml:space="preserve">Les lunchs bag sandwichs </t>
  </si>
  <si>
    <t xml:space="preserve">Formule viande 1 </t>
  </si>
  <si>
    <t xml:space="preserve">Formule poisson 1 </t>
  </si>
  <si>
    <t>Formule végé 1</t>
  </si>
  <si>
    <t xml:space="preserve">Formule viande 2 </t>
  </si>
  <si>
    <t xml:space="preserve">Formule poisson 2 </t>
  </si>
  <si>
    <t xml:space="preserve">Formule végé 2 </t>
  </si>
  <si>
    <t>Les boissons fraiches</t>
  </si>
  <si>
    <t>6 Jus de pomme Patrick Font 1L</t>
  </si>
  <si>
    <t>6 Jus d'orange Patrick Font 1L</t>
  </si>
  <si>
    <t>6 Coca-cola 1,5L</t>
  </si>
  <si>
    <t>6 Coca-cola Zéro 1,5L</t>
  </si>
  <si>
    <t>Les boissons alcoolisées</t>
  </si>
  <si>
    <t>Les extras</t>
  </si>
  <si>
    <t xml:space="preserve">Personnel de service </t>
  </si>
  <si>
    <t xml:space="preserve">1 Maître d'hôtel </t>
  </si>
  <si>
    <t xml:space="preserve">Heure complémentaire jour </t>
  </si>
  <si>
    <t xml:space="preserve">Mobilier </t>
  </si>
  <si>
    <t>Lot de 50 gobelets 10cl</t>
  </si>
  <si>
    <t>Lot de 50 gobelets 20cl</t>
  </si>
  <si>
    <t>TOTAL GENERAL</t>
  </si>
  <si>
    <t xml:space="preserve">Lot de 10 flutes à champagne </t>
  </si>
  <si>
    <t xml:space="preserve">Lot de 10 verres à pied </t>
  </si>
  <si>
    <t xml:space="preserve">Livraison HT </t>
  </si>
  <si>
    <t xml:space="preserve">Lot de 100 serviettes cocktail </t>
  </si>
  <si>
    <t xml:space="preserve">TOTAL HT avec livraison </t>
  </si>
  <si>
    <t xml:space="preserve">TOTAL </t>
  </si>
  <si>
    <t xml:space="preserve">TOTAL TTC </t>
  </si>
  <si>
    <t>08h-09h</t>
  </si>
  <si>
    <t>11h-12h</t>
  </si>
  <si>
    <t>15h-16h</t>
  </si>
  <si>
    <t>17h-18h</t>
  </si>
  <si>
    <t>BON DE COMMANDE à retourner à commandes@fleurdemets.com</t>
  </si>
  <si>
    <t xml:space="preserve">Brochettes de fruits de saison </t>
  </si>
  <si>
    <t xml:space="preserve">1 buffet de 2 mètres nappé noir </t>
  </si>
  <si>
    <t xml:space="preserve">HORAIRES SOUHAITES DE LIVRAISON (Choisir un créneau de 1h) </t>
  </si>
  <si>
    <t xml:space="preserve">Tartelettes Risotto Verde et Curcuma / Caillés de Brebis à la Menthe, Carottes Pickles / Fondants aux Champignons des Bois et Comté, Micro Cress / Mini Moelleux au Chèvre, Oeuf de Caille et Noisettes Concassées / Moelleux à l'Encre de Seiche, Poulpe Poêlé, Emulsion au Combava et Basilic / Cubes de Saumon Gravlax, Trio de Sésames Torréfiés / Tatakis de Filet de Boeuf Poêlé, Artichaut Mariné à l'Huile de Noix </t>
  </si>
  <si>
    <r>
      <t>LE MIXTE -</t>
    </r>
    <r>
      <rPr>
        <b/>
        <sz val="11"/>
        <color theme="1"/>
        <rFont val="Calibri"/>
        <family val="2"/>
        <scheme val="minor"/>
      </rPr>
      <t xml:space="preserve"> 28 pièces </t>
    </r>
  </si>
  <si>
    <r>
      <t xml:space="preserve">LE MIXTE - </t>
    </r>
    <r>
      <rPr>
        <b/>
        <sz val="11"/>
        <color theme="1"/>
        <rFont val="Calibri"/>
        <family val="2"/>
        <scheme val="minor"/>
      </rPr>
      <t>40 pièces</t>
    </r>
  </si>
  <si>
    <r>
      <t xml:space="preserve">LE VEGETARIEN - </t>
    </r>
    <r>
      <rPr>
        <b/>
        <sz val="11"/>
        <color theme="1"/>
        <rFont val="Calibri"/>
        <family val="2"/>
        <scheme val="minor"/>
      </rPr>
      <t xml:space="preserve">28 pièces </t>
    </r>
  </si>
  <si>
    <r>
      <t>LE VEGETARIEN -</t>
    </r>
    <r>
      <rPr>
        <b/>
        <sz val="11"/>
        <color theme="1"/>
        <rFont val="Calibri"/>
        <family val="2"/>
        <scheme val="minor"/>
      </rPr>
      <t xml:space="preserve"> 40 pièces</t>
    </r>
  </si>
  <si>
    <t>Caillés de Brebis à la Menthe, Carottes Pickles / Tartelettes Risotto Verde et Curcuma / Fondants aux Champignons des Bois et Comté, Micro Cress
Mini Moelleux au Chèvre, Oeuf de Caille et Noisettes Concassées / Mini Moelleux au Chèvre, Chutney de Potimarron et Citrouille, Poêlée de Champignons et Éclats de Châtaignes / Le "Tout" Rouge, Betterave Rouge et Tandoori / Le "Tout" Jaune, Betterave Jaune et Curcuma</t>
  </si>
  <si>
    <t xml:space="preserve">Les coffrets Biscornu / PIECES COCKTAILS SUCREES </t>
  </si>
  <si>
    <r>
      <t>LE PLATEAU GOURMAND -</t>
    </r>
    <r>
      <rPr>
        <b/>
        <sz val="11"/>
        <color theme="1"/>
        <rFont val="Calibri"/>
        <family val="2"/>
        <scheme val="minor"/>
      </rPr>
      <t xml:space="preserve"> 28 pièces </t>
    </r>
  </si>
  <si>
    <r>
      <t xml:space="preserve">LE PLATEAU GOURMAND - </t>
    </r>
    <r>
      <rPr>
        <b/>
        <sz val="11"/>
        <color theme="1"/>
        <rFont val="Calibri"/>
        <family val="2"/>
        <scheme val="minor"/>
      </rPr>
      <t>40 pièces</t>
    </r>
  </si>
  <si>
    <t>Dômes de Lemon Curd, Biscuit Croquant à la Noisette  / Tartelettes Pomme Verte Fondante, Chartreuse, Aneth / Tartelettes à la Clémentine Fondante / Tartelettes Vanille Caramel et Noisettes / Cubes de Pomme Fondante Infusée à la Verveine</t>
  </si>
  <si>
    <t xml:space="preserve">Les coffrets Biscornu / PIECES LUNCH SALEES </t>
  </si>
  <si>
    <t>Wrap saumon , Wrap bœuf pastrami, Buns saumon, Buns volaille</t>
  </si>
  <si>
    <t xml:space="preserve">Les coffrets Biscornu / PIECES COCKTAILS SALEES </t>
  </si>
  <si>
    <t>BON DE COMMANDE</t>
  </si>
  <si>
    <t>ORDER FORM</t>
  </si>
  <si>
    <t>1 PURCHASE ORDER PER DAY &amp; PER DELIVRY</t>
  </si>
  <si>
    <t>YOUR COMPANY</t>
  </si>
  <si>
    <t>THE EXHIBITION</t>
  </si>
  <si>
    <t>THE DELIVERY</t>
  </si>
  <si>
    <t>COMPANY NAME</t>
  </si>
  <si>
    <t>CONTACT NAME</t>
  </si>
  <si>
    <t>EXHIBITION NAME</t>
  </si>
  <si>
    <t>CONTACT ON SITE</t>
  </si>
  <si>
    <t>DELIVERY SCHEDULE (one choice for one delivery)</t>
  </si>
  <si>
    <t>DELIVERY DATE</t>
  </si>
  <si>
    <t>ORDER FORM to be returned to commandes@fleurdemets.com</t>
  </si>
  <si>
    <t>Quantity</t>
  </si>
  <si>
    <t>Unit Price, excl. VAT</t>
  </si>
  <si>
    <t>TOTAL excl. Vat</t>
  </si>
  <si>
    <t>VAT rates</t>
  </si>
  <si>
    <t>TOTAL including VAT</t>
  </si>
  <si>
    <t>Your orders must be sent 10 days before the event 
Deliveries are made within one hour
Delivery costs are 30 € exclud. VAT for an order amount less than 300 € exclud. VAT. 
For a higher amount, they correspond to 10% of the invoice amount. 
All orders must be paid before delivery</t>
  </si>
  <si>
    <t>The mini danish pastries - 20 pieces</t>
  </si>
  <si>
    <t>Mini croissant, mini pain au chocolat and mini raisin bread</t>
  </si>
  <si>
    <t xml:space="preserve">Mini soft cakes - 30 pièces </t>
  </si>
  <si>
    <t xml:space="preserve">Mini fruits skewers - 30 pièces </t>
  </si>
  <si>
    <t>Melon &amp; watermelon skewer and Watermelon &amp; strawberry skewer</t>
  </si>
  <si>
    <t xml:space="preserve">Assortment of 30 mini cake </t>
  </si>
  <si>
    <t>Sweet break</t>
  </si>
  <si>
    <t xml:space="preserve">Delicatessen and cheese board  </t>
  </si>
  <si>
    <t xml:space="preserve">Delicatessen board  </t>
  </si>
  <si>
    <t>Cheese board</t>
  </si>
  <si>
    <t>Assortment of charcuterie pre-cut to facilitate the tasting standing and presented on natural slate sheets: Dried ham, dry sausage, mortadella, coppa..</t>
  </si>
  <si>
    <t>Example : Brie de Meaux, Cantal, Fourme d’Ambert, Saint Félicien, Saint Nectaire…</t>
  </si>
  <si>
    <t>Risotto Verde and Turmeric Tartlets / Sheep with Mint, Pickled Carrots / Mushroom and Comté Fondants, Micro Cress / Mini Cake with Goat Cheese, Quail Egg and Hazelnuts / Cuttlefish Ink Cake, Pan-fried Octopus, Combava and Basil / Gravlax Salmon Cubes, Roasted Sesame Trio / Seared Beef Tataki, Artichoke Marinated in Walnut Oil</t>
  </si>
  <si>
    <t>Risotto Verde and Turmeric Tartlets / Sheep with Mint, Pickled Carrots / Mushroom and Comté Fondants, Micro Cress / Mini Cake with Goat Cheese, Quail Egg and Hazelnuts / Cuttlefish Ink Cake, Pan-fried Octopus, Combava and Basil / Gravlax Salmon Cubes, Roasted Sesame Trio / Seared Beef Tataki, Artichoke Marinated in Walnut Oil / Gingerbread, Pan-fried Honey / Orange Pumpkin, Smoked Duck Breast, Orange Jam</t>
  </si>
  <si>
    <t>Sheep with Mint, Pickled Carrots / Risotto Verde and Turmeric Tartlets / Mushroom and Comté Fondants, Micro Cress / Mini cake with goat cheese, Quail Egg and Hazelnut / Mini cake with goat cheese, pumpkin chutney, pan-fried mushrooms and chestnut slivers / The « all red », Beetroot and Tandoori / The « all yellow », Yellow Beetroot and Turmeric</t>
  </si>
  <si>
    <t>Biscornu / Trays of cocktail salted pieces</t>
  </si>
  <si>
    <t>Biscornu / Trays of cocktail sweet pieces</t>
  </si>
  <si>
    <t>Lemon Curd Dome, Crunchy Hazelnut Biscuit / Green Apple, Chartreuse and Dill Tartelettes / Clementine Tartelettes / Vanilla Caramel and Hazelnut Tartelettes / Verbena Infused Apple Cubes</t>
  </si>
  <si>
    <t>Salmon Wrap / Pastrami Beef Wrap / Salmon Bun / Poultry Bun, Caesar Style </t>
  </si>
  <si>
    <t>Biscornu / Tray of lunch salted pieces</t>
  </si>
  <si>
    <t xml:space="preserve">Lunchs bag sandwichs </t>
  </si>
  <si>
    <t>6 Apple juice Patrick Font 1L</t>
  </si>
  <si>
    <t>6 Orange juice Patrick Font 1L</t>
  </si>
  <si>
    <t>Fresh drinks</t>
  </si>
  <si>
    <t>Alcoholic beverages</t>
  </si>
  <si>
    <t>Extras</t>
  </si>
  <si>
    <t>Furniture</t>
  </si>
  <si>
    <t>Overtime per day</t>
  </si>
  <si>
    <t>1 buffet of 2m</t>
  </si>
  <si>
    <t xml:space="preserve">50 Natural paper cups 10cl </t>
  </si>
  <si>
    <t xml:space="preserve">50 Natural paper cups 21cl </t>
  </si>
  <si>
    <t xml:space="preserve">10 Disposable champagne flutes </t>
  </si>
  <si>
    <t xml:space="preserve">10 Disposable wine glasses </t>
  </si>
  <si>
    <t>100 Cocktail napkins</t>
  </si>
  <si>
    <t>IPEM 2024</t>
  </si>
  <si>
    <t>N° STAND</t>
  </si>
  <si>
    <t>NIVEAU/HALL</t>
  </si>
  <si>
    <t>FLOOR/HALL</t>
  </si>
  <si>
    <t>BOOTH NUMBER</t>
  </si>
  <si>
    <t>Champagne Cristian Senez</t>
  </si>
  <si>
    <t>Panery - WHITE</t>
  </si>
  <si>
    <t>Panery - RED</t>
  </si>
  <si>
    <t xml:space="preserve">Panery - BLANC </t>
  </si>
  <si>
    <t xml:space="preserve">Panery - ROUGE </t>
  </si>
  <si>
    <t xml:space="preserve">Petit matériel </t>
  </si>
  <si>
    <t>1 Maître d'hôtel responsable</t>
  </si>
  <si>
    <t xml:space="preserve"> </t>
  </si>
  <si>
    <t>Small equipment</t>
  </si>
  <si>
    <t>1 Manager Waiter</t>
  </si>
  <si>
    <t xml:space="preserve">1 Waiter </t>
  </si>
  <si>
    <t>12 Vittel 1L</t>
  </si>
  <si>
    <t>12 Perrier 1L</t>
  </si>
  <si>
    <t>Caravelle poulet crème d’avocat , Salade de tomates &amp; nectarines au Parmigano Reggiano , Brownies Chocolat, Crème Légère et Noix de Pécan</t>
  </si>
  <si>
    <t>Bagnat thon crudités, Salade de haricots colorésl, Tiramisu aux fruits rouges</t>
  </si>
  <si>
    <t>Wrap fromage de brebis piquillos , Salade de pois chiche façon Afrique du Nord,, Pot Salade de fruits frais</t>
  </si>
  <si>
    <t xml:space="preserve">Wrap au Pastrami et Coleslaw, Salade de pois chiche façon Afrique du Nord, Nougat &amp; abricot </t>
  </si>
  <si>
    <t>Suédois au saumon et cream cheese,Salade pourpre quinoa betterave, concombre &amp; gambas, Brownies Chocolat, Crème Légère et Noix de Pécan</t>
  </si>
  <si>
    <t>Bagel au Pesto, Tomate Confite, Mozza , Salade de haricots colorés , Tiramisu aux fruits rouges</t>
  </si>
  <si>
    <t>Tomato &amp; nectarine salad with Parmigano Reggiano / Avocado cream chicken / Chocolate, Light Cream and Pecan Brownies</t>
  </si>
  <si>
    <t>Colorful Bean Salad/ Bagnat tuna / « Tiramisu with red fruits</t>
  </si>
  <si>
    <t>North African style chickpea salads / Sheep's cheese wrap with piquillos  / Fresh fruit salad pot</t>
  </si>
  <si>
    <t xml:space="preserve">North African style chickpea salad / Pastrami and Coleslaw wrap / Nougat &amp; Apricot  </t>
  </si>
  <si>
    <t>Purple salad with quinoa and beetroot / Salmon and cream cheese /  Chocolate, Light Cream and Pecan Brownies</t>
  </si>
  <si>
    <t>Colorful Bean Salad / Bagel with pesto, tomato confit and mozzarella cheese / «Tiramisu with red fruits</t>
  </si>
  <si>
    <t>Meat formula DAY 1</t>
  </si>
  <si>
    <t>Fish formula DAY 1</t>
  </si>
  <si>
    <t>Veggie formula DAY 1</t>
  </si>
  <si>
    <t>Meat formula DAY 2</t>
  </si>
  <si>
    <t>Fish formula DAY 2</t>
  </si>
  <si>
    <t>Veggie formula DAY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</si>
</sst>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43" formatCode="_-* #,##0.00_-;\-* #,##0.00_-;_-* &quot;-&quot;??_-;_-@_-"/>
    <numFmt numFmtId="164" formatCode="_ * #,##0.00_)\ &quot;€&quot;_ ;_ * \(#,##0.00\)\ &quot;€&quot;_ ;_ * &quot;-&quot;??_)\ &quot;€&quot;_ ;_ @_ "/>
    <numFmt numFmtId="165" formatCode="_-* #,##0.00\ [$€-40C]_-;\-* #,##0.00\ [$€-40C]_-;_-* &quot;-&quot;??\ [$€-40C]_-;_-@_-"/>
    <numFmt numFmtId="166" formatCode="0000000000"/>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b/>
      <sz val="12"/>
      <color theme="1"/>
      <name val="Calibri"/>
      <family val="2"/>
      <scheme val="minor"/>
    </font>
    <font>
      <u/>
      <sz val="11"/>
      <color theme="10"/>
      <name val="Calibri"/>
      <family val="2"/>
      <scheme val="minor"/>
    </font>
    <font>
      <i/>
      <sz val="8"/>
      <color theme="1"/>
      <name val="Calibri"/>
      <family val="2"/>
      <scheme val="minor"/>
    </font>
    <font>
      <sz val="11"/>
      <color theme="0"/>
      <name val="Calibri"/>
      <family val="2"/>
      <scheme val="minor"/>
    </font>
    <font>
      <b/>
      <sz val="11"/>
      <name val="Calibri"/>
      <family val="2"/>
      <scheme val="minor"/>
    </font>
    <font>
      <b/>
      <i/>
      <sz val="9"/>
      <color theme="1"/>
      <name val="Calibri"/>
      <family val="2"/>
      <scheme val="minor"/>
    </font>
    <font>
      <b/>
      <sz val="12"/>
      <color rgb="FFFF0000"/>
      <name val="Calibri"/>
      <family val="2"/>
      <scheme val="minor"/>
    </font>
    <font>
      <sz val="11"/>
      <color theme="1"/>
      <name val="Calibri"/>
      <family val="2"/>
    </font>
    <font>
      <sz val="11"/>
      <color rgb="FF000000"/>
      <name val="Calibri"/>
      <family val="2"/>
    </font>
    <font>
      <b/>
      <sz val="11"/>
      <color theme="1"/>
      <name val="Calibri"/>
      <family val="2"/>
    </font>
    <font>
      <sz val="1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rgb="FFFFFF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43" fontId="1" fillId="0" borderId="0" applyFont="0" applyFill="0" applyBorder="0" applyAlignment="0" applyProtection="0"/>
  </cellStyleXfs>
  <cellXfs count="114">
    <xf numFmtId="0" fontId="0" fillId="0" borderId="0" xfId="0"/>
    <xf numFmtId="0" fontId="0" fillId="0" borderId="1" xfId="0" applyBorder="1" applyAlignment="1">
      <alignment horizontal="center" vertical="center"/>
    </xf>
    <xf numFmtId="0" fontId="0" fillId="0" borderId="6" xfId="0" applyBorder="1" applyAlignment="1">
      <alignment horizontal="center" vertical="center"/>
    </xf>
    <xf numFmtId="0" fontId="0" fillId="0" borderId="0" xfId="0" applyProtection="1">
      <protection locked="0"/>
    </xf>
    <xf numFmtId="0" fontId="0" fillId="0" borderId="0" xfId="0" applyAlignment="1" applyProtection="1">
      <alignment horizontal="center" vertical="center"/>
      <protection locked="0"/>
    </xf>
    <xf numFmtId="0" fontId="7" fillId="0" borderId="0" xfId="0" applyFont="1" applyProtection="1">
      <protection locked="0"/>
    </xf>
    <xf numFmtId="165" fontId="7" fillId="0" borderId="0" xfId="0" applyNumberFormat="1" applyFont="1" applyAlignment="1" applyProtection="1">
      <alignment wrapText="1"/>
      <protection locked="0"/>
    </xf>
    <xf numFmtId="165" fontId="7" fillId="0" borderId="0" xfId="1" applyNumberFormat="1" applyFont="1" applyFill="1" applyBorder="1" applyAlignment="1" applyProtection="1">
      <alignment wrapText="1"/>
      <protection locked="0"/>
    </xf>
    <xf numFmtId="10" fontId="7" fillId="0" borderId="0" xfId="2" applyNumberFormat="1" applyFont="1" applyFill="1" applyBorder="1" applyAlignment="1" applyProtection="1">
      <alignment wrapText="1"/>
      <protection locked="0"/>
    </xf>
    <xf numFmtId="44" fontId="7" fillId="0" borderId="0" xfId="1" applyFont="1" applyFill="1" applyBorder="1" applyAlignment="1" applyProtection="1">
      <alignment wrapText="1"/>
      <protection locked="0"/>
    </xf>
    <xf numFmtId="0" fontId="0" fillId="0" borderId="0" xfId="0" applyAlignment="1" applyProtection="1">
      <alignment wrapText="1"/>
      <protection locked="0"/>
    </xf>
    <xf numFmtId="165" fontId="0" fillId="0" borderId="0" xfId="0" applyNumberFormat="1" applyAlignment="1" applyProtection="1">
      <alignment wrapText="1"/>
      <protection locked="0"/>
    </xf>
    <xf numFmtId="165" fontId="0" fillId="0" borderId="0" xfId="1" applyNumberFormat="1" applyFont="1" applyAlignment="1" applyProtection="1">
      <alignment wrapText="1"/>
      <protection locked="0"/>
    </xf>
    <xf numFmtId="10" fontId="0" fillId="0" borderId="0" xfId="2" applyNumberFormat="1" applyFont="1" applyAlignment="1" applyProtection="1">
      <alignment wrapText="1"/>
      <protection locked="0"/>
    </xf>
    <xf numFmtId="44" fontId="0" fillId="0" borderId="0" xfId="1" applyFont="1" applyAlignment="1" applyProtection="1">
      <alignment wrapText="1"/>
      <protection locked="0"/>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0" xfId="0" applyFont="1" applyFill="1" applyBorder="1" applyAlignment="1">
      <alignment horizontal="center" vertical="center" wrapText="1"/>
    </xf>
    <xf numFmtId="165" fontId="10" fillId="0" borderId="1" xfId="0" applyNumberFormat="1" applyFont="1" applyBorder="1"/>
    <xf numFmtId="44" fontId="9" fillId="0" borderId="1" xfId="1" applyFont="1" applyBorder="1" applyProtection="1"/>
    <xf numFmtId="44" fontId="9" fillId="0" borderId="1" xfId="0" applyNumberFormat="1" applyFont="1" applyBorder="1"/>
    <xf numFmtId="0" fontId="0" fillId="0" borderId="16" xfId="0" applyBorder="1"/>
    <xf numFmtId="165" fontId="0" fillId="0" borderId="1" xfId="0" applyNumberFormat="1" applyBorder="1" applyAlignment="1">
      <alignment wrapText="1"/>
    </xf>
    <xf numFmtId="165" fontId="0" fillId="0" borderId="1" xfId="1" applyNumberFormat="1" applyFont="1" applyBorder="1" applyAlignment="1" applyProtection="1">
      <alignment wrapText="1"/>
    </xf>
    <xf numFmtId="10" fontId="0" fillId="0" borderId="1" xfId="2" applyNumberFormat="1" applyFont="1" applyBorder="1" applyAlignment="1" applyProtection="1">
      <alignment wrapText="1"/>
    </xf>
    <xf numFmtId="44" fontId="0" fillId="0" borderId="17" xfId="1" applyFont="1" applyBorder="1" applyAlignment="1" applyProtection="1">
      <alignment wrapText="1"/>
    </xf>
    <xf numFmtId="0" fontId="0" fillId="0" borderId="1" xfId="0" applyBorder="1"/>
    <xf numFmtId="44" fontId="0" fillId="0" borderId="1" xfId="1" applyFont="1" applyBorder="1" applyAlignment="1" applyProtection="1">
      <alignment wrapText="1"/>
    </xf>
    <xf numFmtId="44" fontId="0" fillId="0" borderId="34" xfId="1" applyFont="1" applyBorder="1" applyAlignment="1" applyProtection="1">
      <alignment wrapText="1"/>
    </xf>
    <xf numFmtId="165" fontId="8" fillId="0" borderId="1" xfId="0" applyNumberFormat="1" applyFont="1" applyBorder="1"/>
    <xf numFmtId="165" fontId="8" fillId="3" borderId="1" xfId="0" applyNumberFormat="1" applyFont="1" applyFill="1" applyBorder="1"/>
    <xf numFmtId="0" fontId="0" fillId="4" borderId="1" xfId="0" applyFill="1" applyBorder="1" applyAlignment="1" applyProtection="1">
      <alignment horizontal="center" vertical="center" wrapText="1"/>
      <protection locked="0"/>
    </xf>
    <xf numFmtId="0" fontId="0" fillId="0" borderId="0" xfId="0" applyAlignment="1">
      <alignment horizontal="left" vertical="center" wrapText="1"/>
    </xf>
    <xf numFmtId="0" fontId="0" fillId="0" borderId="1" xfId="0" applyBorder="1" applyAlignment="1">
      <alignment horizontal="left" vertical="center" wrapText="1"/>
    </xf>
    <xf numFmtId="164" fontId="0" fillId="0" borderId="1" xfId="0" applyNumberFormat="1" applyBorder="1" applyAlignment="1">
      <alignment horizontal="left" vertical="center" wrapText="1"/>
    </xf>
    <xf numFmtId="10" fontId="0" fillId="0" borderId="1" xfId="0" applyNumberFormat="1" applyBorder="1" applyAlignment="1">
      <alignment horizontal="right" vertical="center" wrapText="1"/>
    </xf>
    <xf numFmtId="0" fontId="12" fillId="0" borderId="1" xfId="0" applyFont="1" applyBorder="1"/>
    <xf numFmtId="164" fontId="11" fillId="0" borderId="1" xfId="0" applyNumberFormat="1" applyFont="1" applyBorder="1" applyAlignment="1">
      <alignment horizontal="left" vertical="center" wrapText="1"/>
    </xf>
    <xf numFmtId="10" fontId="11" fillId="0" borderId="1" xfId="0" applyNumberFormat="1" applyFont="1" applyBorder="1" applyAlignment="1">
      <alignment horizontal="right" vertical="center" wrapText="1"/>
    </xf>
    <xf numFmtId="0" fontId="14" fillId="0" borderId="26" xfId="0" applyFont="1" applyBorder="1" applyAlignment="1">
      <alignment horizontal="left"/>
    </xf>
    <xf numFmtId="165" fontId="0" fillId="0" borderId="1" xfId="1" applyNumberFormat="1" applyFont="1" applyFill="1" applyBorder="1" applyAlignment="1" applyProtection="1">
      <alignment wrapText="1"/>
    </xf>
    <xf numFmtId="10" fontId="0" fillId="0" borderId="1" xfId="2" applyNumberFormat="1" applyFont="1" applyFill="1" applyBorder="1" applyAlignment="1" applyProtection="1">
      <alignment wrapText="1"/>
    </xf>
    <xf numFmtId="44" fontId="0" fillId="0" borderId="17" xfId="1" applyFont="1" applyFill="1" applyBorder="1" applyAlignment="1" applyProtection="1">
      <alignment wrapText="1"/>
    </xf>
    <xf numFmtId="164" fontId="14" fillId="0" borderId="1" xfId="0" applyNumberFormat="1" applyFont="1" applyBorder="1" applyAlignment="1">
      <alignment horizontal="center"/>
    </xf>
    <xf numFmtId="10" fontId="14" fillId="0" borderId="1" xfId="0" applyNumberFormat="1" applyFont="1" applyBorder="1" applyAlignment="1">
      <alignment horizontal="right"/>
    </xf>
    <xf numFmtId="0" fontId="0" fillId="0" borderId="0" xfId="0" applyAlignment="1">
      <alignment horizontal="center" vertical="center" wrapText="1"/>
    </xf>
    <xf numFmtId="0" fontId="7" fillId="0" borderId="0" xfId="0" applyFont="1" applyAlignment="1" applyProtection="1">
      <alignment horizontal="center" wrapText="1"/>
      <protection locked="0"/>
    </xf>
    <xf numFmtId="0" fontId="0" fillId="0" borderId="0" xfId="0" applyAlignment="1" applyProtection="1">
      <alignment horizontal="center" wrapText="1"/>
      <protection locked="0"/>
    </xf>
    <xf numFmtId="0" fontId="14" fillId="0" borderId="1" xfId="0" applyFont="1" applyBorder="1" applyAlignment="1">
      <alignment horizontal="left"/>
    </xf>
    <xf numFmtId="0" fontId="11" fillId="4" borderId="1" xfId="0" applyFont="1" applyFill="1" applyBorder="1" applyAlignment="1" applyProtection="1">
      <alignment horizontal="center" vertical="center" wrapText="1"/>
      <protection locked="0"/>
    </xf>
    <xf numFmtId="0" fontId="14" fillId="4" borderId="1" xfId="0" applyFont="1" applyFill="1" applyBorder="1" applyAlignment="1" applyProtection="1">
      <alignment horizontal="center"/>
      <protection locked="0"/>
    </xf>
    <xf numFmtId="0" fontId="6" fillId="0" borderId="38" xfId="0" applyFont="1" applyBorder="1" applyAlignment="1">
      <alignment vertical="center" wrapText="1"/>
    </xf>
    <xf numFmtId="0" fontId="6" fillId="0" borderId="39" xfId="0" applyFont="1" applyBorder="1" applyAlignment="1">
      <alignment vertical="center" wrapText="1"/>
    </xf>
    <xf numFmtId="0" fontId="6" fillId="0" borderId="40" xfId="0" applyFont="1" applyBorder="1" applyAlignment="1">
      <alignment vertical="center" wrapText="1"/>
    </xf>
    <xf numFmtId="0" fontId="8" fillId="2" borderId="39" xfId="0" applyFont="1" applyFill="1" applyBorder="1" applyAlignment="1">
      <alignment horizontal="center"/>
    </xf>
    <xf numFmtId="0" fontId="8" fillId="2" borderId="26" xfId="0" applyFont="1" applyFill="1" applyBorder="1" applyAlignment="1">
      <alignment horizontal="center"/>
    </xf>
    <xf numFmtId="0" fontId="8" fillId="2" borderId="34" xfId="0" applyFont="1" applyFill="1" applyBorder="1" applyAlignment="1">
      <alignment horizontal="center"/>
    </xf>
    <xf numFmtId="0" fontId="6" fillId="0" borderId="31" xfId="0" applyFont="1" applyBorder="1" applyAlignment="1">
      <alignment vertical="center" wrapText="1"/>
    </xf>
    <xf numFmtId="0" fontId="6" fillId="0" borderId="32" xfId="0" applyFont="1" applyBorder="1" applyAlignment="1">
      <alignment vertical="center" wrapText="1"/>
    </xf>
    <xf numFmtId="0" fontId="6" fillId="0" borderId="33" xfId="0" applyFont="1" applyBorder="1" applyAlignment="1">
      <alignment vertical="center" wrapText="1"/>
    </xf>
    <xf numFmtId="0" fontId="2" fillId="3" borderId="38" xfId="0" applyFont="1" applyFill="1" applyBorder="1" applyAlignment="1">
      <alignment horizontal="center"/>
    </xf>
    <xf numFmtId="0" fontId="2" fillId="3" borderId="39" xfId="0" applyFont="1" applyFill="1" applyBorder="1" applyAlignment="1">
      <alignment horizontal="center"/>
    </xf>
    <xf numFmtId="0" fontId="2" fillId="3" borderId="40" xfId="0" applyFont="1" applyFill="1" applyBorder="1" applyAlignment="1">
      <alignment horizontal="center"/>
    </xf>
    <xf numFmtId="0" fontId="4" fillId="0" borderId="34" xfId="0" applyFont="1" applyBorder="1" applyAlignment="1">
      <alignment horizontal="center"/>
    </xf>
    <xf numFmtId="0" fontId="4" fillId="0" borderId="26" xfId="0" applyFont="1" applyBorder="1" applyAlignment="1">
      <alignment horizontal="center"/>
    </xf>
    <xf numFmtId="0" fontId="9" fillId="0" borderId="34" xfId="0" applyFont="1" applyBorder="1" applyAlignment="1">
      <alignment horizontal="center"/>
    </xf>
    <xf numFmtId="0" fontId="9" fillId="0" borderId="26" xfId="0" applyFont="1" applyBorder="1" applyAlignment="1">
      <alignment horizontal="center"/>
    </xf>
    <xf numFmtId="0" fontId="0" fillId="4" borderId="35" xfId="0" applyFill="1" applyBorder="1" applyAlignment="1" applyProtection="1">
      <alignment horizontal="center" vertical="center"/>
      <protection locked="0"/>
    </xf>
    <xf numFmtId="0" fontId="0" fillId="4" borderId="36" xfId="0" applyFill="1" applyBorder="1" applyAlignment="1" applyProtection="1">
      <alignment horizontal="center" vertical="center"/>
      <protection locked="0"/>
    </xf>
    <xf numFmtId="0" fontId="0" fillId="4" borderId="37" xfId="0" applyFill="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2" fillId="3" borderId="41" xfId="0" applyFont="1" applyFill="1" applyBorder="1" applyAlignment="1">
      <alignment horizontal="center"/>
    </xf>
    <xf numFmtId="0" fontId="2" fillId="3" borderId="25" xfId="0" applyFont="1" applyFill="1" applyBorder="1" applyAlignment="1">
      <alignment horizontal="center"/>
    </xf>
    <xf numFmtId="0" fontId="2" fillId="3" borderId="19" xfId="0" applyFont="1" applyFill="1" applyBorder="1" applyAlignment="1">
      <alignment horizontal="center"/>
    </xf>
    <xf numFmtId="0" fontId="6" fillId="0" borderId="34" xfId="0" applyFont="1" applyBorder="1" applyAlignment="1">
      <alignment vertical="center" wrapText="1"/>
    </xf>
    <xf numFmtId="0" fontId="6" fillId="0" borderId="26" xfId="0" applyFont="1" applyBorder="1" applyAlignment="1">
      <alignment vertical="center" wrapText="1"/>
    </xf>
    <xf numFmtId="0" fontId="13" fillId="3" borderId="34"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2" fillId="3" borderId="1" xfId="0" applyFont="1" applyFill="1" applyBorder="1" applyAlignment="1">
      <alignment horizontal="center"/>
    </xf>
    <xf numFmtId="0" fontId="3" fillId="0" borderId="11" xfId="3" applyFont="1" applyBorder="1" applyAlignment="1" applyProtection="1">
      <alignment horizontal="center" vertical="center" wrapText="1"/>
    </xf>
    <xf numFmtId="0" fontId="3" fillId="0" borderId="0" xfId="3" applyFont="1" applyBorder="1" applyAlignment="1" applyProtection="1">
      <alignment horizontal="center" vertical="center" wrapText="1"/>
    </xf>
    <xf numFmtId="0" fontId="3" fillId="0" borderId="12" xfId="3" applyFont="1" applyBorder="1" applyAlignment="1" applyProtection="1">
      <alignment horizontal="center" vertical="center" wrapText="1"/>
    </xf>
    <xf numFmtId="0" fontId="2" fillId="2" borderId="3" xfId="0" applyFont="1" applyFill="1" applyBorder="1" applyAlignment="1">
      <alignment horizontal="center" vertical="center"/>
    </xf>
    <xf numFmtId="0" fontId="0" fillId="4" borderId="6" xfId="0" applyFill="1" applyBorder="1" applyAlignment="1" applyProtection="1">
      <alignment horizontal="center" vertical="center"/>
      <protection locked="0"/>
    </xf>
    <xf numFmtId="166" fontId="0" fillId="4" borderId="6" xfId="4" applyNumberFormat="1" applyFont="1" applyFill="1" applyBorder="1" applyAlignment="1" applyProtection="1">
      <alignment horizontal="center" vertical="center"/>
      <protection locked="0"/>
    </xf>
    <xf numFmtId="166" fontId="0" fillId="4" borderId="7" xfId="4" applyNumberFormat="1" applyFont="1" applyFill="1" applyBorder="1" applyAlignment="1" applyProtection="1">
      <alignment horizontal="center" vertical="center"/>
      <protection locked="0"/>
    </xf>
    <xf numFmtId="0" fontId="2" fillId="2" borderId="21" xfId="0" applyFont="1" applyFill="1" applyBorder="1" applyAlignment="1">
      <alignment horizontal="center" vertical="center"/>
    </xf>
    <xf numFmtId="0" fontId="0" fillId="4" borderId="14" xfId="0" applyFill="1" applyBorder="1" applyAlignment="1" applyProtection="1">
      <alignment horizontal="center" vertical="center"/>
      <protection locked="0"/>
    </xf>
    <xf numFmtId="0" fontId="8" fillId="3" borderId="1" xfId="0" applyFont="1" applyFill="1" applyBorder="1" applyAlignment="1">
      <alignment horizontal="center"/>
    </xf>
    <xf numFmtId="0" fontId="4" fillId="2" borderId="18" xfId="0" applyFont="1" applyFill="1" applyBorder="1" applyAlignment="1">
      <alignment horizontal="center"/>
    </xf>
    <xf numFmtId="0" fontId="4" fillId="2" borderId="25" xfId="0" applyFont="1" applyFill="1" applyBorder="1" applyAlignment="1">
      <alignment horizontal="center"/>
    </xf>
    <xf numFmtId="0" fontId="4" fillId="2" borderId="27" xfId="0" applyFont="1" applyFill="1" applyBorder="1" applyAlignment="1">
      <alignment horizontal="center"/>
    </xf>
    <xf numFmtId="0" fontId="2" fillId="2" borderId="8" xfId="0" applyFont="1" applyFill="1" applyBorder="1" applyAlignment="1">
      <alignment horizontal="center"/>
    </xf>
    <xf numFmtId="0" fontId="2" fillId="2" borderId="9" xfId="0" applyFont="1" applyFill="1" applyBorder="1" applyAlignment="1">
      <alignment horizontal="center"/>
    </xf>
    <xf numFmtId="0" fontId="2" fillId="2" borderId="10" xfId="0" applyFont="1" applyFill="1" applyBorder="1" applyAlignment="1">
      <alignment horizontal="center"/>
    </xf>
    <xf numFmtId="0" fontId="2" fillId="2" borderId="18"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2" xfId="0" applyFont="1" applyFill="1" applyBorder="1" applyAlignment="1">
      <alignment horizontal="center" vertical="center"/>
    </xf>
    <xf numFmtId="166" fontId="0" fillId="4" borderId="14" xfId="0" applyNumberFormat="1" applyFill="1" applyBorder="1" applyAlignment="1" applyProtection="1">
      <alignment horizontal="center" vertical="center"/>
      <protection locked="0"/>
    </xf>
    <xf numFmtId="166" fontId="0" fillId="4" borderId="15" xfId="0" applyNumberFormat="1" applyFill="1" applyBorder="1" applyAlignment="1" applyProtection="1">
      <alignment horizontal="center" vertical="center"/>
      <protection locked="0"/>
    </xf>
    <xf numFmtId="0" fontId="2" fillId="2" borderId="4" xfId="0" applyFont="1" applyFill="1" applyBorder="1" applyAlignment="1">
      <alignment horizontal="center" vertical="center"/>
    </xf>
    <xf numFmtId="0" fontId="3" fillId="2" borderId="23" xfId="0" applyFont="1" applyFill="1" applyBorder="1" applyAlignment="1">
      <alignment horizontal="center"/>
    </xf>
    <xf numFmtId="0" fontId="2" fillId="2" borderId="11" xfId="0" applyFont="1" applyFill="1" applyBorder="1" applyAlignment="1">
      <alignment horizontal="center"/>
    </xf>
    <xf numFmtId="0" fontId="2" fillId="2" borderId="24" xfId="0" applyFont="1" applyFill="1" applyBorder="1" applyAlignment="1">
      <alignment horizontal="center"/>
    </xf>
    <xf numFmtId="0" fontId="2" fillId="2" borderId="20" xfId="0" applyFont="1" applyFill="1" applyBorder="1" applyAlignment="1">
      <alignment horizontal="center" vertical="center"/>
    </xf>
    <xf numFmtId="0" fontId="2" fillId="2" borderId="13" xfId="0" applyFont="1" applyFill="1" applyBorder="1" applyAlignment="1">
      <alignment horizontal="center" vertical="center"/>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6" fillId="0" borderId="33" xfId="0" applyFont="1" applyBorder="1" applyAlignment="1">
      <alignment horizontal="left" vertical="center" wrapText="1"/>
    </xf>
  </cellXfs>
  <cellStyles count="5">
    <cellStyle name="Lien hypertexte" xfId="3" builtinId="8"/>
    <cellStyle name="Milliers" xfId="4" builtinId="3"/>
    <cellStyle name="Monétaire" xfId="1" builtinId="4"/>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DB5C9-F859-46A8-A7EB-4C0C03A35C02}">
  <sheetPr>
    <pageSetUpPr fitToPage="1"/>
  </sheetPr>
  <dimension ref="A1:I85"/>
  <sheetViews>
    <sheetView tabSelected="1" topLeftCell="A40" zoomScaleNormal="100" workbookViewId="0">
      <selection activeCell="B67" sqref="B67"/>
    </sheetView>
  </sheetViews>
  <sheetFormatPr baseColWidth="10" defaultColWidth="11.44140625" defaultRowHeight="14.4" x14ac:dyDescent="0.3"/>
  <cols>
    <col min="1" max="1" width="50.5546875" style="3" customWidth="1"/>
    <col min="2" max="2" width="10.6640625" style="47" customWidth="1"/>
    <col min="3" max="3" width="10.6640625" style="10" customWidth="1"/>
    <col min="4" max="4" width="9.5546875" style="10" customWidth="1"/>
    <col min="5" max="6" width="10.6640625" style="10" customWidth="1"/>
    <col min="7" max="7" width="11.44140625" style="3"/>
    <col min="8" max="8" width="11.44140625" style="3" customWidth="1"/>
    <col min="9" max="9" width="13.21875" style="3" customWidth="1"/>
    <col min="10" max="16384" width="11.44140625" style="3"/>
  </cols>
  <sheetData>
    <row r="1" spans="1:9" ht="15" thickBot="1" x14ac:dyDescent="0.35">
      <c r="A1" s="94" t="s">
        <v>77</v>
      </c>
      <c r="B1" s="95"/>
      <c r="C1" s="95"/>
      <c r="D1" s="95"/>
      <c r="E1" s="95"/>
      <c r="F1" s="95"/>
      <c r="G1" s="95"/>
      <c r="H1" s="95"/>
      <c r="I1" s="96"/>
    </row>
    <row r="2" spans="1:9" ht="15" thickBot="1" x14ac:dyDescent="0.35">
      <c r="A2" s="106" t="s">
        <v>0</v>
      </c>
      <c r="B2" s="107"/>
      <c r="C2" s="107"/>
      <c r="D2" s="107"/>
      <c r="E2" s="107"/>
      <c r="F2" s="107"/>
      <c r="G2" s="107"/>
      <c r="H2" s="107"/>
      <c r="I2" s="108"/>
    </row>
    <row r="3" spans="1:9" s="4" customFormat="1" x14ac:dyDescent="0.3">
      <c r="A3" s="100" t="s">
        <v>1</v>
      </c>
      <c r="B3" s="84" t="s">
        <v>2</v>
      </c>
      <c r="C3" s="84"/>
      <c r="D3" s="84" t="s">
        <v>3</v>
      </c>
      <c r="E3" s="84"/>
      <c r="F3" s="84" t="s">
        <v>4</v>
      </c>
      <c r="G3" s="84"/>
      <c r="H3" s="84" t="s">
        <v>5</v>
      </c>
      <c r="I3" s="105"/>
    </row>
    <row r="4" spans="1:9" s="4" customFormat="1" ht="20.100000000000001" customHeight="1" thickBot="1" x14ac:dyDescent="0.35">
      <c r="A4" s="101"/>
      <c r="B4" s="85"/>
      <c r="C4" s="85"/>
      <c r="D4" s="85"/>
      <c r="E4" s="85"/>
      <c r="F4" s="85"/>
      <c r="G4" s="85"/>
      <c r="H4" s="86"/>
      <c r="I4" s="87"/>
    </row>
    <row r="5" spans="1:9" s="4" customFormat="1" x14ac:dyDescent="0.3">
      <c r="A5" s="109" t="s">
        <v>6</v>
      </c>
      <c r="B5" s="88" t="s">
        <v>7</v>
      </c>
      <c r="C5" s="88"/>
      <c r="D5" s="88" t="s">
        <v>132</v>
      </c>
      <c r="E5" s="88"/>
      <c r="F5" s="88" t="s">
        <v>131</v>
      </c>
      <c r="G5" s="88"/>
      <c r="H5" s="88" t="s">
        <v>8</v>
      </c>
      <c r="I5" s="102"/>
    </row>
    <row r="6" spans="1:9" s="4" customFormat="1" ht="20.100000000000001" customHeight="1" thickBot="1" x14ac:dyDescent="0.35">
      <c r="A6" s="110"/>
      <c r="B6" s="89" t="s">
        <v>130</v>
      </c>
      <c r="C6" s="89"/>
      <c r="D6" s="89"/>
      <c r="E6" s="89"/>
      <c r="F6" s="89"/>
      <c r="G6" s="89"/>
      <c r="H6" s="103"/>
      <c r="I6" s="104"/>
    </row>
    <row r="7" spans="1:9" s="4" customFormat="1" x14ac:dyDescent="0.3">
      <c r="A7" s="100" t="s">
        <v>9</v>
      </c>
      <c r="B7" s="84" t="s">
        <v>10</v>
      </c>
      <c r="C7" s="84"/>
      <c r="D7" s="97" t="s">
        <v>63</v>
      </c>
      <c r="E7" s="98"/>
      <c r="F7" s="98"/>
      <c r="G7" s="98"/>
      <c r="H7" s="98"/>
      <c r="I7" s="99"/>
    </row>
    <row r="8" spans="1:9" s="4" customFormat="1" ht="20.100000000000001" customHeight="1" thickBot="1" x14ac:dyDescent="0.35">
      <c r="A8" s="101"/>
      <c r="B8" s="85"/>
      <c r="C8" s="85"/>
      <c r="D8" s="67"/>
      <c r="E8" s="68"/>
      <c r="F8" s="68"/>
      <c r="G8" s="68"/>
      <c r="H8" s="68"/>
      <c r="I8" s="69"/>
    </row>
    <row r="9" spans="1:9" ht="15" customHeight="1" x14ac:dyDescent="0.3">
      <c r="A9" s="70" t="s">
        <v>60</v>
      </c>
      <c r="B9" s="70"/>
      <c r="C9" s="70"/>
      <c r="D9" s="70"/>
      <c r="E9" s="70"/>
      <c r="F9" s="70"/>
      <c r="G9" s="70"/>
      <c r="H9" s="70"/>
      <c r="I9" s="70"/>
    </row>
    <row r="10" spans="1:9" ht="15" customHeight="1" thickBot="1" x14ac:dyDescent="0.35">
      <c r="A10" s="71"/>
      <c r="B10" s="71"/>
      <c r="C10" s="71"/>
      <c r="D10" s="71"/>
      <c r="E10" s="71"/>
      <c r="F10" s="71"/>
      <c r="G10" s="71"/>
      <c r="H10" s="71"/>
      <c r="I10" s="71"/>
    </row>
    <row r="11" spans="1:9" ht="72.599999999999994" customHeight="1" thickBot="1" x14ac:dyDescent="0.35">
      <c r="A11"/>
      <c r="B11" s="15" t="s">
        <v>11</v>
      </c>
      <c r="C11" s="16" t="s">
        <v>12</v>
      </c>
      <c r="D11" s="16" t="s">
        <v>13</v>
      </c>
      <c r="E11" s="16" t="s">
        <v>14</v>
      </c>
      <c r="F11" s="17" t="s">
        <v>15</v>
      </c>
      <c r="G11" s="81" t="s">
        <v>16</v>
      </c>
      <c r="H11" s="81"/>
      <c r="I11" s="81"/>
    </row>
    <row r="12" spans="1:9" ht="15" customHeight="1" x14ac:dyDescent="0.3">
      <c r="A12" s="72" t="s">
        <v>17</v>
      </c>
      <c r="B12" s="73"/>
      <c r="C12" s="73"/>
      <c r="D12" s="73"/>
      <c r="E12" s="73"/>
      <c r="F12" s="74"/>
      <c r="G12" s="82"/>
      <c r="H12" s="82"/>
      <c r="I12" s="82"/>
    </row>
    <row r="13" spans="1:9" ht="15" customHeight="1" x14ac:dyDescent="0.3">
      <c r="A13" s="26" t="s">
        <v>18</v>
      </c>
      <c r="B13" s="31"/>
      <c r="C13" s="22">
        <v>30</v>
      </c>
      <c r="D13" s="23">
        <f>C13*B13</f>
        <v>0</v>
      </c>
      <c r="E13" s="24">
        <v>0.1</v>
      </c>
      <c r="F13" s="27">
        <f>D13*1.1</f>
        <v>0</v>
      </c>
      <c r="G13" s="82"/>
      <c r="H13" s="82"/>
      <c r="I13" s="82"/>
    </row>
    <row r="14" spans="1:9" ht="15" customHeight="1" x14ac:dyDescent="0.3">
      <c r="A14" s="75" t="s">
        <v>19</v>
      </c>
      <c r="B14" s="52"/>
      <c r="C14" s="52"/>
      <c r="D14" s="52"/>
      <c r="E14" s="52"/>
      <c r="F14" s="76"/>
      <c r="G14" s="82"/>
      <c r="H14" s="82"/>
      <c r="I14" s="82"/>
    </row>
    <row r="15" spans="1:9" ht="15" customHeight="1" x14ac:dyDescent="0.3">
      <c r="A15" s="33" t="s">
        <v>20</v>
      </c>
      <c r="B15" s="31"/>
      <c r="C15" s="34">
        <v>79</v>
      </c>
      <c r="D15" s="34">
        <f>C15*B15</f>
        <v>0</v>
      </c>
      <c r="E15" s="35">
        <v>0.1</v>
      </c>
      <c r="F15" s="34">
        <f>D15*1.1</f>
        <v>0</v>
      </c>
      <c r="G15" s="82"/>
      <c r="H15" s="82"/>
      <c r="I15" s="82"/>
    </row>
    <row r="16" spans="1:9" ht="15" customHeight="1" x14ac:dyDescent="0.3">
      <c r="A16" s="75" t="s">
        <v>61</v>
      </c>
      <c r="B16" s="52"/>
      <c r="C16" s="52"/>
      <c r="D16" s="52"/>
      <c r="E16" s="52"/>
      <c r="F16" s="76"/>
      <c r="G16" s="82"/>
      <c r="H16" s="82"/>
      <c r="I16" s="82"/>
    </row>
    <row r="17" spans="1:9" ht="15" customHeight="1" x14ac:dyDescent="0.3">
      <c r="A17" s="33" t="s">
        <v>21</v>
      </c>
      <c r="B17" s="31"/>
      <c r="C17" s="34">
        <v>32</v>
      </c>
      <c r="D17" s="34">
        <f>C17*B17</f>
        <v>0</v>
      </c>
      <c r="E17" s="35">
        <v>0.1</v>
      </c>
      <c r="F17" s="34">
        <f>D17*1.1</f>
        <v>0</v>
      </c>
      <c r="G17" s="82"/>
      <c r="H17" s="82"/>
      <c r="I17" s="82"/>
    </row>
    <row r="18" spans="1:9" ht="15" customHeight="1" x14ac:dyDescent="0.3">
      <c r="A18" s="32"/>
      <c r="B18" s="45"/>
      <c r="C18" s="32"/>
      <c r="D18" s="32"/>
      <c r="E18" s="32"/>
      <c r="F18" s="32"/>
      <c r="G18" s="82"/>
      <c r="H18" s="82"/>
      <c r="I18" s="82"/>
    </row>
    <row r="19" spans="1:9" ht="15" customHeight="1" x14ac:dyDescent="0.3">
      <c r="A19" s="77" t="s">
        <v>22</v>
      </c>
      <c r="B19" s="78"/>
      <c r="C19" s="78"/>
      <c r="D19" s="78"/>
      <c r="E19" s="78"/>
      <c r="F19" s="79"/>
      <c r="G19" s="82"/>
      <c r="H19" s="82"/>
      <c r="I19" s="82"/>
    </row>
    <row r="20" spans="1:9" ht="15" customHeight="1" x14ac:dyDescent="0.3">
      <c r="A20" s="36" t="s">
        <v>23</v>
      </c>
      <c r="B20" s="49"/>
      <c r="C20" s="37">
        <v>170</v>
      </c>
      <c r="D20" s="37">
        <f>C20*B20</f>
        <v>0</v>
      </c>
      <c r="E20" s="38">
        <v>0.1</v>
      </c>
      <c r="F20" s="37">
        <f>D20*1.1</f>
        <v>0</v>
      </c>
      <c r="G20" s="82"/>
      <c r="H20" s="82"/>
      <c r="I20" s="82"/>
    </row>
    <row r="21" spans="1:9" ht="24.9" customHeight="1" x14ac:dyDescent="0.3">
      <c r="A21" s="75" t="s">
        <v>24</v>
      </c>
      <c r="B21" s="52"/>
      <c r="C21" s="52"/>
      <c r="D21" s="52"/>
      <c r="E21" s="52"/>
      <c r="F21" s="76"/>
      <c r="G21" s="82"/>
      <c r="H21" s="82"/>
      <c r="I21" s="82"/>
    </row>
    <row r="22" spans="1:9" x14ac:dyDescent="0.3">
      <c r="A22" s="33" t="s">
        <v>25</v>
      </c>
      <c r="B22" s="49"/>
      <c r="C22" s="34">
        <v>170</v>
      </c>
      <c r="D22" s="34">
        <f>C22*B22</f>
        <v>0</v>
      </c>
      <c r="E22" s="35">
        <v>0.1</v>
      </c>
      <c r="F22" s="34">
        <f>D22*1.1</f>
        <v>0</v>
      </c>
      <c r="G22" s="82"/>
      <c r="H22" s="82"/>
      <c r="I22" s="82"/>
    </row>
    <row r="23" spans="1:9" ht="15" customHeight="1" x14ac:dyDescent="0.3">
      <c r="A23" s="75" t="s">
        <v>26</v>
      </c>
      <c r="B23" s="52"/>
      <c r="C23" s="52"/>
      <c r="D23" s="52"/>
      <c r="E23" s="52"/>
      <c r="F23" s="76"/>
      <c r="G23" s="82"/>
      <c r="H23" s="82"/>
      <c r="I23" s="82"/>
    </row>
    <row r="24" spans="1:9" ht="14.4" customHeight="1" x14ac:dyDescent="0.3">
      <c r="A24" s="60" t="s">
        <v>76</v>
      </c>
      <c r="B24" s="61"/>
      <c r="C24" s="61"/>
      <c r="D24" s="61"/>
      <c r="E24" s="61"/>
      <c r="F24" s="62"/>
      <c r="G24" s="82"/>
      <c r="H24" s="82"/>
      <c r="I24" s="82"/>
    </row>
    <row r="25" spans="1:9" ht="14.4" customHeight="1" x14ac:dyDescent="0.3">
      <c r="A25" s="21" t="s">
        <v>65</v>
      </c>
      <c r="B25" s="31"/>
      <c r="C25" s="22">
        <v>125</v>
      </c>
      <c r="D25" s="23">
        <f>C25*B25</f>
        <v>0</v>
      </c>
      <c r="E25" s="24">
        <v>0.1</v>
      </c>
      <c r="F25" s="25">
        <f>D25*1.1</f>
        <v>0</v>
      </c>
      <c r="G25" s="82"/>
      <c r="H25" s="82"/>
      <c r="I25" s="82"/>
    </row>
    <row r="26" spans="1:9" ht="39.6" customHeight="1" x14ac:dyDescent="0.3">
      <c r="A26" s="57" t="s">
        <v>64</v>
      </c>
      <c r="B26" s="58"/>
      <c r="C26" s="58"/>
      <c r="D26" s="58"/>
      <c r="E26" s="58"/>
      <c r="F26" s="59"/>
      <c r="G26" s="82"/>
      <c r="H26" s="82"/>
      <c r="I26" s="82"/>
    </row>
    <row r="27" spans="1:9" x14ac:dyDescent="0.3">
      <c r="A27" s="21" t="s">
        <v>66</v>
      </c>
      <c r="B27" s="31"/>
      <c r="C27" s="22">
        <v>175</v>
      </c>
      <c r="D27" s="23">
        <f t="shared" ref="D27:D64" si="0">C27*B27</f>
        <v>0</v>
      </c>
      <c r="E27" s="24">
        <v>0.1</v>
      </c>
      <c r="F27" s="25">
        <f t="shared" ref="F27:F60" si="1">D27*1.1</f>
        <v>0</v>
      </c>
      <c r="G27" s="82"/>
      <c r="H27" s="82"/>
      <c r="I27" s="82"/>
    </row>
    <row r="28" spans="1:9" ht="39.6" customHeight="1" x14ac:dyDescent="0.3">
      <c r="A28" s="57" t="s">
        <v>64</v>
      </c>
      <c r="B28" s="58"/>
      <c r="C28" s="58"/>
      <c r="D28" s="58"/>
      <c r="E28" s="58"/>
      <c r="F28" s="59"/>
      <c r="G28" s="82"/>
      <c r="H28" s="82"/>
      <c r="I28" s="82"/>
    </row>
    <row r="29" spans="1:9" ht="14.4" customHeight="1" x14ac:dyDescent="0.3">
      <c r="A29" s="21" t="s">
        <v>67</v>
      </c>
      <c r="B29" s="31"/>
      <c r="C29" s="22">
        <v>125</v>
      </c>
      <c r="D29" s="23">
        <f>C29*B29</f>
        <v>0</v>
      </c>
      <c r="E29" s="24">
        <v>0.1</v>
      </c>
      <c r="F29" s="25">
        <f>D29*1.1</f>
        <v>0</v>
      </c>
      <c r="G29" s="82"/>
      <c r="H29" s="82"/>
      <c r="I29" s="82"/>
    </row>
    <row r="30" spans="1:9" ht="34.200000000000003" customHeight="1" x14ac:dyDescent="0.3">
      <c r="A30" s="57" t="s">
        <v>69</v>
      </c>
      <c r="B30" s="58"/>
      <c r="C30" s="58"/>
      <c r="D30" s="58"/>
      <c r="E30" s="58"/>
      <c r="F30" s="59"/>
      <c r="G30" s="82"/>
      <c r="H30" s="82"/>
      <c r="I30" s="82"/>
    </row>
    <row r="31" spans="1:9" x14ac:dyDescent="0.3">
      <c r="A31" s="21" t="s">
        <v>68</v>
      </c>
      <c r="B31" s="31"/>
      <c r="C31" s="22">
        <v>175</v>
      </c>
      <c r="D31" s="23">
        <f t="shared" ref="D31" si="2">C31*B31</f>
        <v>0</v>
      </c>
      <c r="E31" s="24">
        <v>0.1</v>
      </c>
      <c r="F31" s="25">
        <f t="shared" ref="F31" si="3">D31*1.1</f>
        <v>0</v>
      </c>
      <c r="G31" s="82"/>
      <c r="H31" s="82"/>
      <c r="I31" s="82"/>
    </row>
    <row r="32" spans="1:9" ht="36" customHeight="1" x14ac:dyDescent="0.3">
      <c r="A32" s="51" t="s">
        <v>69</v>
      </c>
      <c r="B32" s="52"/>
      <c r="C32" s="52"/>
      <c r="D32" s="52"/>
      <c r="E32" s="52"/>
      <c r="F32" s="53"/>
      <c r="G32" s="82"/>
      <c r="H32" s="82"/>
      <c r="I32" s="82"/>
    </row>
    <row r="33" spans="1:9" ht="14.4" customHeight="1" x14ac:dyDescent="0.3">
      <c r="A33" s="60" t="s">
        <v>70</v>
      </c>
      <c r="B33" s="61"/>
      <c r="C33" s="61"/>
      <c r="D33" s="61"/>
      <c r="E33" s="61"/>
      <c r="F33" s="62"/>
      <c r="G33" s="82"/>
      <c r="H33" s="82"/>
      <c r="I33" s="82"/>
    </row>
    <row r="34" spans="1:9" ht="14.4" customHeight="1" x14ac:dyDescent="0.3">
      <c r="A34" s="21" t="s">
        <v>71</v>
      </c>
      <c r="B34" s="31"/>
      <c r="C34" s="22">
        <v>125</v>
      </c>
      <c r="D34" s="23">
        <f>C34*B34</f>
        <v>0</v>
      </c>
      <c r="E34" s="24">
        <v>0.1</v>
      </c>
      <c r="F34" s="25">
        <f>D34*1.1</f>
        <v>0</v>
      </c>
      <c r="G34" s="82"/>
      <c r="H34" s="82"/>
      <c r="I34" s="82"/>
    </row>
    <row r="35" spans="1:9" ht="21.6" customHeight="1" x14ac:dyDescent="0.3">
      <c r="A35" s="57" t="s">
        <v>73</v>
      </c>
      <c r="B35" s="58"/>
      <c r="C35" s="58"/>
      <c r="D35" s="58"/>
      <c r="E35" s="58"/>
      <c r="F35" s="59"/>
      <c r="G35" s="82"/>
      <c r="H35" s="82"/>
      <c r="I35" s="82"/>
    </row>
    <row r="36" spans="1:9" x14ac:dyDescent="0.3">
      <c r="A36" s="21" t="s">
        <v>72</v>
      </c>
      <c r="B36" s="31"/>
      <c r="C36" s="22">
        <v>175</v>
      </c>
      <c r="D36" s="23">
        <f t="shared" ref="D36" si="4">C36*B36</f>
        <v>0</v>
      </c>
      <c r="E36" s="24">
        <v>0.1</v>
      </c>
      <c r="F36" s="25">
        <f t="shared" ref="F36" si="5">D36*1.1</f>
        <v>0</v>
      </c>
      <c r="G36" s="82"/>
      <c r="H36" s="82"/>
      <c r="I36" s="82"/>
    </row>
    <row r="37" spans="1:9" ht="22.2" customHeight="1" x14ac:dyDescent="0.3">
      <c r="A37" s="57" t="s">
        <v>73</v>
      </c>
      <c r="B37" s="58"/>
      <c r="C37" s="58"/>
      <c r="D37" s="58"/>
      <c r="E37" s="58"/>
      <c r="F37" s="59"/>
      <c r="G37" s="82"/>
      <c r="H37" s="82"/>
      <c r="I37" s="82"/>
    </row>
    <row r="38" spans="1:9" ht="14.4" customHeight="1" x14ac:dyDescent="0.3">
      <c r="A38" s="60" t="s">
        <v>74</v>
      </c>
      <c r="B38" s="61"/>
      <c r="C38" s="61"/>
      <c r="D38" s="61"/>
      <c r="E38" s="61"/>
      <c r="F38" s="62"/>
      <c r="G38" s="82"/>
      <c r="H38" s="82"/>
      <c r="I38" s="82"/>
    </row>
    <row r="39" spans="1:9" x14ac:dyDescent="0.3">
      <c r="A39" s="21" t="s">
        <v>27</v>
      </c>
      <c r="B39" s="31"/>
      <c r="C39" s="22">
        <v>195</v>
      </c>
      <c r="D39" s="23">
        <f t="shared" si="0"/>
        <v>0</v>
      </c>
      <c r="E39" s="24">
        <v>0.1</v>
      </c>
      <c r="F39" s="25">
        <f t="shared" si="1"/>
        <v>0</v>
      </c>
      <c r="G39" s="82"/>
      <c r="H39" s="82"/>
      <c r="I39" s="82"/>
    </row>
    <row r="40" spans="1:9" ht="15" customHeight="1" x14ac:dyDescent="0.3">
      <c r="A40" s="57" t="s">
        <v>75</v>
      </c>
      <c r="B40" s="58"/>
      <c r="C40" s="58"/>
      <c r="D40" s="58"/>
      <c r="E40" s="58"/>
      <c r="F40" s="59"/>
      <c r="G40" s="82"/>
      <c r="H40" s="82"/>
      <c r="I40" s="82"/>
    </row>
    <row r="41" spans="1:9" x14ac:dyDescent="0.3">
      <c r="A41" s="60" t="s">
        <v>28</v>
      </c>
      <c r="B41" s="61"/>
      <c r="C41" s="61"/>
      <c r="D41" s="61"/>
      <c r="E41" s="61"/>
      <c r="F41" s="62"/>
      <c r="G41" s="82"/>
      <c r="H41" s="82"/>
      <c r="I41" s="82"/>
    </row>
    <row r="42" spans="1:9" x14ac:dyDescent="0.3">
      <c r="A42" s="21" t="s">
        <v>29</v>
      </c>
      <c r="B42" s="31"/>
      <c r="C42" s="22">
        <v>25</v>
      </c>
      <c r="D42" s="40">
        <f t="shared" si="0"/>
        <v>0</v>
      </c>
      <c r="E42" s="41">
        <v>0.1</v>
      </c>
      <c r="F42" s="42">
        <f t="shared" si="1"/>
        <v>0</v>
      </c>
      <c r="G42" s="82"/>
      <c r="H42" s="82"/>
      <c r="I42" s="82"/>
    </row>
    <row r="43" spans="1:9" ht="15" customHeight="1" x14ac:dyDescent="0.3">
      <c r="A43" s="57" t="s">
        <v>148</v>
      </c>
      <c r="B43" s="58"/>
      <c r="C43" s="58"/>
      <c r="D43" s="58"/>
      <c r="E43" s="58"/>
      <c r="F43" s="59"/>
      <c r="G43" s="82"/>
      <c r="H43" s="82"/>
      <c r="I43" s="82"/>
    </row>
    <row r="44" spans="1:9" x14ac:dyDescent="0.3">
      <c r="A44" s="21" t="s">
        <v>30</v>
      </c>
      <c r="B44" s="31"/>
      <c r="C44" s="22">
        <v>25</v>
      </c>
      <c r="D44" s="40">
        <f t="shared" si="0"/>
        <v>0</v>
      </c>
      <c r="E44" s="41">
        <v>0.1</v>
      </c>
      <c r="F44" s="42">
        <f t="shared" si="1"/>
        <v>0</v>
      </c>
      <c r="G44" s="82"/>
      <c r="H44" s="82"/>
      <c r="I44" s="82"/>
    </row>
    <row r="45" spans="1:9" ht="14.4" customHeight="1" x14ac:dyDescent="0.3">
      <c r="A45" s="51" t="s">
        <v>149</v>
      </c>
      <c r="B45" s="52"/>
      <c r="C45" s="52"/>
      <c r="D45" s="52"/>
      <c r="E45" s="52"/>
      <c r="F45" s="53"/>
      <c r="G45" s="82"/>
      <c r="H45" s="82"/>
      <c r="I45" s="82"/>
    </row>
    <row r="46" spans="1:9" x14ac:dyDescent="0.3">
      <c r="A46" s="21" t="s">
        <v>31</v>
      </c>
      <c r="B46" s="31"/>
      <c r="C46" s="22">
        <v>25</v>
      </c>
      <c r="D46" s="40">
        <f t="shared" si="0"/>
        <v>0</v>
      </c>
      <c r="E46" s="41">
        <v>0.1</v>
      </c>
      <c r="F46" s="42">
        <f t="shared" si="1"/>
        <v>0</v>
      </c>
      <c r="G46" s="82"/>
      <c r="H46" s="82"/>
      <c r="I46" s="82"/>
    </row>
    <row r="47" spans="1:9" ht="15" customHeight="1" x14ac:dyDescent="0.3">
      <c r="A47" s="51" t="s">
        <v>150</v>
      </c>
      <c r="B47" s="52"/>
      <c r="C47" s="52"/>
      <c r="D47" s="52"/>
      <c r="E47" s="52"/>
      <c r="F47" s="53"/>
      <c r="G47" s="82"/>
      <c r="H47" s="82"/>
      <c r="I47" s="82"/>
    </row>
    <row r="48" spans="1:9" x14ac:dyDescent="0.3">
      <c r="A48" s="21" t="s">
        <v>32</v>
      </c>
      <c r="B48" s="31"/>
      <c r="C48" s="22">
        <v>25</v>
      </c>
      <c r="D48" s="40">
        <f t="shared" si="0"/>
        <v>0</v>
      </c>
      <c r="E48" s="41">
        <v>0.1</v>
      </c>
      <c r="F48" s="42">
        <f t="shared" si="1"/>
        <v>0</v>
      </c>
      <c r="G48" s="82"/>
      <c r="H48" s="82"/>
      <c r="I48" s="82"/>
    </row>
    <row r="49" spans="1:9" ht="15" customHeight="1" x14ac:dyDescent="0.3">
      <c r="A49" s="51" t="s">
        <v>151</v>
      </c>
      <c r="B49" s="52"/>
      <c r="C49" s="52"/>
      <c r="D49" s="52"/>
      <c r="E49" s="52"/>
      <c r="F49" s="53"/>
      <c r="G49" s="82"/>
      <c r="H49" s="82"/>
      <c r="I49" s="82"/>
    </row>
    <row r="50" spans="1:9" x14ac:dyDescent="0.3">
      <c r="A50" s="21" t="s">
        <v>33</v>
      </c>
      <c r="B50" s="31"/>
      <c r="C50" s="22">
        <v>25</v>
      </c>
      <c r="D50" s="40">
        <f t="shared" si="0"/>
        <v>0</v>
      </c>
      <c r="E50" s="41">
        <v>0.1</v>
      </c>
      <c r="F50" s="42">
        <f t="shared" si="1"/>
        <v>0</v>
      </c>
      <c r="G50" s="82"/>
      <c r="H50" s="82"/>
      <c r="I50" s="82"/>
    </row>
    <row r="51" spans="1:9" ht="15" customHeight="1" x14ac:dyDescent="0.3">
      <c r="A51" s="51" t="s">
        <v>152</v>
      </c>
      <c r="B51" s="52"/>
      <c r="C51" s="52"/>
      <c r="D51" s="52"/>
      <c r="E51" s="52"/>
      <c r="F51" s="53"/>
      <c r="G51" s="82"/>
      <c r="H51" s="82"/>
      <c r="I51" s="82"/>
    </row>
    <row r="52" spans="1:9" x14ac:dyDescent="0.3">
      <c r="A52" s="21" t="s">
        <v>34</v>
      </c>
      <c r="B52" s="31"/>
      <c r="C52" s="22">
        <v>25</v>
      </c>
      <c r="D52" s="40">
        <f t="shared" si="0"/>
        <v>0</v>
      </c>
      <c r="E52" s="41">
        <v>0.1</v>
      </c>
      <c r="F52" s="42">
        <f t="shared" si="1"/>
        <v>0</v>
      </c>
      <c r="G52" s="82"/>
      <c r="H52" s="82"/>
      <c r="I52" s="82"/>
    </row>
    <row r="53" spans="1:9" ht="15" customHeight="1" x14ac:dyDescent="0.3">
      <c r="A53" s="51" t="s">
        <v>153</v>
      </c>
      <c r="B53" s="52"/>
      <c r="C53" s="52"/>
      <c r="D53" s="52"/>
      <c r="E53" s="52"/>
      <c r="F53" s="53"/>
      <c r="G53" s="82"/>
      <c r="H53" s="82"/>
      <c r="I53" s="82"/>
    </row>
    <row r="54" spans="1:9" x14ac:dyDescent="0.3">
      <c r="A54" s="60" t="s">
        <v>35</v>
      </c>
      <c r="B54" s="61"/>
      <c r="C54" s="61"/>
      <c r="D54" s="61"/>
      <c r="E54" s="61"/>
      <c r="F54" s="62"/>
      <c r="G54" s="82"/>
      <c r="H54" s="82"/>
      <c r="I54" s="82"/>
    </row>
    <row r="55" spans="1:9" x14ac:dyDescent="0.3">
      <c r="A55" s="21" t="s">
        <v>146</v>
      </c>
      <c r="B55" s="31"/>
      <c r="C55" s="22">
        <v>35</v>
      </c>
      <c r="D55" s="23">
        <f t="shared" si="0"/>
        <v>0</v>
      </c>
      <c r="E55" s="24">
        <v>0.1</v>
      </c>
      <c r="F55" s="25">
        <f t="shared" si="1"/>
        <v>0</v>
      </c>
      <c r="G55" s="82"/>
      <c r="H55" s="82"/>
      <c r="I55" s="82"/>
    </row>
    <row r="56" spans="1:9" x14ac:dyDescent="0.3">
      <c r="A56" s="21" t="s">
        <v>147</v>
      </c>
      <c r="B56" s="31"/>
      <c r="C56" s="22">
        <v>35</v>
      </c>
      <c r="D56" s="23">
        <f t="shared" si="0"/>
        <v>0</v>
      </c>
      <c r="E56" s="24">
        <v>0.1</v>
      </c>
      <c r="F56" s="25">
        <f t="shared" si="1"/>
        <v>0</v>
      </c>
      <c r="G56" s="82"/>
      <c r="H56" s="82"/>
      <c r="I56" s="82"/>
    </row>
    <row r="57" spans="1:9" x14ac:dyDescent="0.3">
      <c r="A57" s="21" t="s">
        <v>36</v>
      </c>
      <c r="B57" s="31"/>
      <c r="C57" s="22">
        <v>60</v>
      </c>
      <c r="D57" s="23">
        <f t="shared" si="0"/>
        <v>0</v>
      </c>
      <c r="E57" s="24">
        <v>0.1</v>
      </c>
      <c r="F57" s="25">
        <f t="shared" si="1"/>
        <v>0</v>
      </c>
      <c r="G57" s="82"/>
      <c r="H57" s="82"/>
      <c r="I57" s="82"/>
    </row>
    <row r="58" spans="1:9" x14ac:dyDescent="0.3">
      <c r="A58" s="21" t="s">
        <v>37</v>
      </c>
      <c r="B58" s="31"/>
      <c r="C58" s="22">
        <v>60</v>
      </c>
      <c r="D58" s="23">
        <f t="shared" si="0"/>
        <v>0</v>
      </c>
      <c r="E58" s="24">
        <v>0.1</v>
      </c>
      <c r="F58" s="25">
        <f t="shared" si="1"/>
        <v>0</v>
      </c>
      <c r="G58" s="82"/>
      <c r="H58" s="82"/>
      <c r="I58" s="82"/>
    </row>
    <row r="59" spans="1:9" x14ac:dyDescent="0.3">
      <c r="A59" s="21" t="s">
        <v>38</v>
      </c>
      <c r="B59" s="31"/>
      <c r="C59" s="22">
        <v>45</v>
      </c>
      <c r="D59" s="23">
        <f t="shared" si="0"/>
        <v>0</v>
      </c>
      <c r="E59" s="24">
        <v>0.1</v>
      </c>
      <c r="F59" s="25">
        <f t="shared" si="1"/>
        <v>0</v>
      </c>
      <c r="G59" s="82"/>
      <c r="H59" s="82"/>
      <c r="I59" s="82"/>
    </row>
    <row r="60" spans="1:9" x14ac:dyDescent="0.3">
      <c r="A60" s="21" t="s">
        <v>39</v>
      </c>
      <c r="B60" s="31"/>
      <c r="C60" s="22">
        <v>45</v>
      </c>
      <c r="D60" s="23">
        <f t="shared" si="0"/>
        <v>0</v>
      </c>
      <c r="E60" s="24">
        <v>0.1</v>
      </c>
      <c r="F60" s="25">
        <f t="shared" si="1"/>
        <v>0</v>
      </c>
      <c r="G60" s="82"/>
      <c r="H60" s="82"/>
      <c r="I60" s="82"/>
    </row>
    <row r="61" spans="1:9" x14ac:dyDescent="0.3">
      <c r="A61" s="60" t="s">
        <v>40</v>
      </c>
      <c r="B61" s="61"/>
      <c r="C61" s="61"/>
      <c r="D61" s="61"/>
      <c r="E61" s="61"/>
      <c r="F61" s="62"/>
      <c r="G61" s="82"/>
      <c r="H61" s="82"/>
      <c r="I61" s="82"/>
    </row>
    <row r="62" spans="1:9" x14ac:dyDescent="0.3">
      <c r="A62" s="21" t="s">
        <v>135</v>
      </c>
      <c r="B62" s="31"/>
      <c r="C62" s="22">
        <v>35</v>
      </c>
      <c r="D62" s="23">
        <f>C62*B62</f>
        <v>0</v>
      </c>
      <c r="E62" s="24">
        <v>0.2</v>
      </c>
      <c r="F62" s="25">
        <f t="shared" ref="F62:F64" si="6">D62*1.2</f>
        <v>0</v>
      </c>
      <c r="G62" s="82"/>
      <c r="H62" s="82"/>
      <c r="I62" s="82"/>
    </row>
    <row r="63" spans="1:9" x14ac:dyDescent="0.3">
      <c r="A63" s="21" t="s">
        <v>138</v>
      </c>
      <c r="B63" s="31"/>
      <c r="C63" s="22">
        <v>18</v>
      </c>
      <c r="D63" s="23">
        <f t="shared" ref="D63" si="7">C63*B63</f>
        <v>0</v>
      </c>
      <c r="E63" s="24">
        <v>0.2</v>
      </c>
      <c r="F63" s="25">
        <f t="shared" si="6"/>
        <v>0</v>
      </c>
      <c r="G63" s="82"/>
      <c r="H63" s="82"/>
      <c r="I63" s="82"/>
    </row>
    <row r="64" spans="1:9" x14ac:dyDescent="0.3">
      <c r="A64" s="21" t="s">
        <v>139</v>
      </c>
      <c r="B64" s="31"/>
      <c r="C64" s="22">
        <v>18</v>
      </c>
      <c r="D64" s="23">
        <f t="shared" si="0"/>
        <v>0</v>
      </c>
      <c r="E64" s="24">
        <v>0.2</v>
      </c>
      <c r="F64" s="25">
        <f t="shared" si="6"/>
        <v>0</v>
      </c>
      <c r="G64" s="82"/>
      <c r="H64" s="82"/>
      <c r="I64" s="82"/>
    </row>
    <row r="65" spans="1:9" x14ac:dyDescent="0.3">
      <c r="A65" s="80" t="s">
        <v>41</v>
      </c>
      <c r="B65" s="80"/>
      <c r="C65" s="80"/>
      <c r="D65" s="80"/>
      <c r="E65" s="80"/>
      <c r="F65" s="80"/>
      <c r="G65" s="82"/>
      <c r="H65" s="82"/>
      <c r="I65" s="82"/>
    </row>
    <row r="66" spans="1:9" x14ac:dyDescent="0.3">
      <c r="A66" s="56" t="s">
        <v>42</v>
      </c>
      <c r="B66" s="54"/>
      <c r="C66" s="54"/>
      <c r="D66" s="54"/>
      <c r="E66" s="54"/>
      <c r="F66" s="55"/>
      <c r="G66" s="82"/>
      <c r="H66" s="82"/>
      <c r="I66" s="82"/>
    </row>
    <row r="67" spans="1:9" x14ac:dyDescent="0.3">
      <c r="A67" s="48" t="s">
        <v>141</v>
      </c>
      <c r="B67" s="50"/>
      <c r="C67" s="43">
        <v>420</v>
      </c>
      <c r="D67" s="43">
        <f>C67*B67</f>
        <v>0</v>
      </c>
      <c r="E67" s="44">
        <v>0.1</v>
      </c>
      <c r="F67" s="43">
        <f>D67*1.1</f>
        <v>0</v>
      </c>
      <c r="G67" s="82"/>
      <c r="H67" s="82"/>
      <c r="I67" s="82"/>
    </row>
    <row r="68" spans="1:9" x14ac:dyDescent="0.3">
      <c r="A68" s="48" t="s">
        <v>43</v>
      </c>
      <c r="B68" s="50"/>
      <c r="C68" s="43">
        <v>360</v>
      </c>
      <c r="D68" s="43">
        <f>C68*B68</f>
        <v>0</v>
      </c>
      <c r="E68" s="44">
        <v>0.1</v>
      </c>
      <c r="F68" s="43">
        <f>D68*1.1</f>
        <v>0</v>
      </c>
      <c r="G68" s="82"/>
      <c r="H68" s="82"/>
      <c r="I68" s="82"/>
    </row>
    <row r="69" spans="1:9" x14ac:dyDescent="0.3">
      <c r="A69" s="39" t="s">
        <v>44</v>
      </c>
      <c r="B69" s="50"/>
      <c r="C69" s="43">
        <v>70</v>
      </c>
      <c r="D69" s="43">
        <f>C69*B69</f>
        <v>0</v>
      </c>
      <c r="E69" s="44">
        <v>0.1</v>
      </c>
      <c r="F69" s="43">
        <f>D69*1.1</f>
        <v>0</v>
      </c>
      <c r="G69" s="82"/>
      <c r="H69" s="82"/>
      <c r="I69" s="82"/>
    </row>
    <row r="70" spans="1:9" x14ac:dyDescent="0.3">
      <c r="A70" s="54" t="s">
        <v>45</v>
      </c>
      <c r="B70" s="54"/>
      <c r="C70" s="54"/>
      <c r="D70" s="54"/>
      <c r="E70" s="54"/>
      <c r="F70" s="55"/>
      <c r="G70" s="82"/>
      <c r="H70" s="82"/>
      <c r="I70" s="82"/>
    </row>
    <row r="71" spans="1:9" x14ac:dyDescent="0.3">
      <c r="A71" s="39" t="s">
        <v>62</v>
      </c>
      <c r="B71" s="50"/>
      <c r="C71" s="43">
        <v>200</v>
      </c>
      <c r="D71" s="43">
        <f>C71*B71</f>
        <v>0</v>
      </c>
      <c r="E71" s="44">
        <v>0.1</v>
      </c>
      <c r="F71" s="43">
        <f>D71*1.1</f>
        <v>0</v>
      </c>
      <c r="G71" s="82"/>
      <c r="H71" s="82"/>
      <c r="I71" s="82"/>
    </row>
    <row r="72" spans="1:9" x14ac:dyDescent="0.3">
      <c r="A72" s="54" t="s">
        <v>140</v>
      </c>
      <c r="B72" s="54"/>
      <c r="C72" s="54"/>
      <c r="D72" s="54"/>
      <c r="E72" s="54"/>
      <c r="F72" s="55"/>
      <c r="G72" s="82"/>
      <c r="H72" s="82"/>
      <c r="I72" s="82"/>
    </row>
    <row r="73" spans="1:9" ht="15" thickBot="1" x14ac:dyDescent="0.35">
      <c r="A73" s="26" t="s">
        <v>46</v>
      </c>
      <c r="B73" s="31"/>
      <c r="C73" s="22">
        <v>7</v>
      </c>
      <c r="D73" s="23">
        <f t="shared" ref="D73:D77" si="8">C73*B73</f>
        <v>0</v>
      </c>
      <c r="E73" s="24">
        <v>0.1</v>
      </c>
      <c r="F73" s="27">
        <f>D73*1.1</f>
        <v>0</v>
      </c>
      <c r="G73" s="83"/>
      <c r="H73" s="83"/>
      <c r="I73" s="83"/>
    </row>
    <row r="74" spans="1:9" ht="15.6" x14ac:dyDescent="0.3">
      <c r="A74" s="26" t="s">
        <v>47</v>
      </c>
      <c r="B74" s="31"/>
      <c r="C74" s="22">
        <v>9</v>
      </c>
      <c r="D74" s="23">
        <f t="shared" si="8"/>
        <v>0</v>
      </c>
      <c r="E74" s="24">
        <v>0.1</v>
      </c>
      <c r="F74" s="27">
        <f>D74*1.1</f>
        <v>0</v>
      </c>
      <c r="G74" s="91" t="s">
        <v>48</v>
      </c>
      <c r="H74" s="92"/>
      <c r="I74" s="93"/>
    </row>
    <row r="75" spans="1:9" ht="15.6" x14ac:dyDescent="0.3">
      <c r="A75" s="26" t="s">
        <v>49</v>
      </c>
      <c r="B75" s="31"/>
      <c r="C75" s="22">
        <v>8</v>
      </c>
      <c r="D75" s="23">
        <f t="shared" si="8"/>
        <v>0</v>
      </c>
      <c r="E75" s="24">
        <v>0.1</v>
      </c>
      <c r="F75" s="27">
        <f>D75*1.1</f>
        <v>0</v>
      </c>
      <c r="G75" s="63" t="s">
        <v>13</v>
      </c>
      <c r="H75" s="64"/>
      <c r="I75" s="18">
        <f>SUM(D13:D77)</f>
        <v>0</v>
      </c>
    </row>
    <row r="76" spans="1:9" x14ac:dyDescent="0.3">
      <c r="A76" s="26" t="s">
        <v>50</v>
      </c>
      <c r="B76" s="31"/>
      <c r="C76" s="22">
        <v>3</v>
      </c>
      <c r="D76" s="23">
        <f t="shared" si="8"/>
        <v>0</v>
      </c>
      <c r="E76" s="24">
        <v>0.1</v>
      </c>
      <c r="F76" s="27">
        <f>D76*1.1</f>
        <v>0</v>
      </c>
      <c r="G76" s="65" t="s">
        <v>51</v>
      </c>
      <c r="H76" s="66"/>
      <c r="I76" s="19">
        <f>IF(I75&lt;300,30,(I75*0.1))</f>
        <v>30</v>
      </c>
    </row>
    <row r="77" spans="1:9" x14ac:dyDescent="0.3">
      <c r="A77" s="26" t="s">
        <v>52</v>
      </c>
      <c r="B77" s="31"/>
      <c r="C77" s="22">
        <v>4</v>
      </c>
      <c r="D77" s="23">
        <f t="shared" si="8"/>
        <v>0</v>
      </c>
      <c r="E77" s="24">
        <v>0.1</v>
      </c>
      <c r="F77" s="28">
        <f>D77*1.1</f>
        <v>0</v>
      </c>
      <c r="G77" s="65" t="s">
        <v>53</v>
      </c>
      <c r="H77" s="66"/>
      <c r="I77" s="20">
        <f>+I75+I76</f>
        <v>30</v>
      </c>
    </row>
    <row r="78" spans="1:9" ht="15.6" x14ac:dyDescent="0.3">
      <c r="A78" s="90" t="s">
        <v>54</v>
      </c>
      <c r="B78" s="90"/>
      <c r="C78" s="90"/>
      <c r="D78" s="29">
        <f>SUM(D66:D77,D62:D64,D55:D60,D52,D50,D48,D46,D44,D42,D39,D27,D25+D13+D22+D20++D15+D17+D36+D34+D31+D29)</f>
        <v>0</v>
      </c>
      <c r="E78" s="30"/>
      <c r="F78" s="29">
        <f>SUM(F66:F77,F62:F64,,F55:F60,F52,F50,F48,F46,F44,F42,F39,F27,F25+F13+F22+F20++F15+F17+F36+F34+F31+F29)</f>
        <v>0</v>
      </c>
      <c r="G78" s="63" t="s">
        <v>55</v>
      </c>
      <c r="H78" s="64"/>
      <c r="I78" s="18">
        <f>+F78+(I76*1.2)</f>
        <v>36</v>
      </c>
    </row>
    <row r="79" spans="1:9" x14ac:dyDescent="0.3">
      <c r="A79" s="5"/>
      <c r="B79" s="46"/>
      <c r="C79" s="6"/>
      <c r="D79" s="7"/>
      <c r="E79" s="8"/>
      <c r="F79" s="9"/>
    </row>
    <row r="80" spans="1:9" x14ac:dyDescent="0.3">
      <c r="C80" s="11"/>
      <c r="D80" s="12"/>
      <c r="E80" s="13"/>
      <c r="F80" s="14"/>
    </row>
    <row r="81" spans="3:6" x14ac:dyDescent="0.3">
      <c r="C81" s="11"/>
      <c r="D81" s="12"/>
      <c r="E81" s="13"/>
      <c r="F81" s="14"/>
    </row>
    <row r="82" spans="3:6" x14ac:dyDescent="0.3">
      <c r="C82" s="11"/>
      <c r="D82" s="12"/>
      <c r="E82" s="13"/>
    </row>
    <row r="83" spans="3:6" x14ac:dyDescent="0.3">
      <c r="C83" s="11"/>
      <c r="D83" s="12"/>
    </row>
    <row r="84" spans="3:6" x14ac:dyDescent="0.3">
      <c r="C84" s="11"/>
      <c r="D84" s="12"/>
    </row>
    <row r="85" spans="3:6" x14ac:dyDescent="0.3">
      <c r="C85" s="11"/>
      <c r="D85" s="12"/>
    </row>
  </sheetData>
  <sheetProtection sheet="1" selectLockedCells="1"/>
  <protectedRanges>
    <protectedRange algorithmName="SHA-512" hashValue="HV2nHY5cN4ygOct8Ndvxw/rNx8aKlKsNYPooHIeUGca7pTlBWKkQbpBVkdGEDiEExlVIaGd4j8RsXkBJoTC+IQ==" saltValue="Kuk7WwaPLbmsiiELceDD1Q==" spinCount="100000" sqref="A78:I78 C73:I77 A73:A77 A55:A60 A61:I61 C62:I64 A53:I54 C52:I52 A62:A64 C55:I60 A70:I72 A65:I69" name="Plage1"/>
  </protectedRanges>
  <mergeCells count="62">
    <mergeCell ref="A1:I1"/>
    <mergeCell ref="D7:I7"/>
    <mergeCell ref="A7:A8"/>
    <mergeCell ref="B8:C8"/>
    <mergeCell ref="H5:I5"/>
    <mergeCell ref="H6:I6"/>
    <mergeCell ref="H3:I3"/>
    <mergeCell ref="A3:A4"/>
    <mergeCell ref="A2:I2"/>
    <mergeCell ref="A5:A6"/>
    <mergeCell ref="B5:C5"/>
    <mergeCell ref="B6:C6"/>
    <mergeCell ref="D5:E5"/>
    <mergeCell ref="G78:H78"/>
    <mergeCell ref="D3:E3"/>
    <mergeCell ref="D4:E4"/>
    <mergeCell ref="F3:G3"/>
    <mergeCell ref="B7:C7"/>
    <mergeCell ref="H4:I4"/>
    <mergeCell ref="F5:G5"/>
    <mergeCell ref="F6:G6"/>
    <mergeCell ref="F4:G4"/>
    <mergeCell ref="A78:C78"/>
    <mergeCell ref="B3:C3"/>
    <mergeCell ref="B4:C4"/>
    <mergeCell ref="D6:E6"/>
    <mergeCell ref="A16:F16"/>
    <mergeCell ref="G76:H76"/>
    <mergeCell ref="G74:I74"/>
    <mergeCell ref="G75:H75"/>
    <mergeCell ref="G77:H77"/>
    <mergeCell ref="D8:I8"/>
    <mergeCell ref="A9:I10"/>
    <mergeCell ref="A12:F12"/>
    <mergeCell ref="A14:F14"/>
    <mergeCell ref="A19:F19"/>
    <mergeCell ref="A21:F21"/>
    <mergeCell ref="A23:F23"/>
    <mergeCell ref="A43:F43"/>
    <mergeCell ref="A61:F61"/>
    <mergeCell ref="A65:F65"/>
    <mergeCell ref="G11:I73"/>
    <mergeCell ref="A24:F24"/>
    <mergeCell ref="A54:F54"/>
    <mergeCell ref="A41:F41"/>
    <mergeCell ref="A26:F26"/>
    <mergeCell ref="A28:F28"/>
    <mergeCell ref="A40:F40"/>
    <mergeCell ref="A45:F45"/>
    <mergeCell ref="A47:F47"/>
    <mergeCell ref="A32:F32"/>
    <mergeCell ref="A30:F30"/>
    <mergeCell ref="A33:F33"/>
    <mergeCell ref="A35:F35"/>
    <mergeCell ref="A37:F37"/>
    <mergeCell ref="A38:F38"/>
    <mergeCell ref="A49:F49"/>
    <mergeCell ref="A72:F72"/>
    <mergeCell ref="A70:F70"/>
    <mergeCell ref="A66:F66"/>
    <mergeCell ref="A51:F51"/>
    <mergeCell ref="A53:F53"/>
  </mergeCells>
  <pageMargins left="0.7" right="0.7" top="0.75" bottom="0.75" header="0.3" footer="0.3"/>
  <pageSetup paperSize="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CC208C31-9549-4FF0-8B6D-7054FEB95C5D}">
          <x14:formula1>
            <xm:f>Feuil2!$A$1:$A$4</xm:f>
          </x14:formula1>
          <xm:sqref>D8:I8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FF05-068E-430A-B58C-B7BEB65A259F}">
  <sheetPr>
    <pageSetUpPr fitToPage="1"/>
  </sheetPr>
  <dimension ref="A1:I85"/>
  <sheetViews>
    <sheetView topLeftCell="A42" zoomScale="99" zoomScaleNormal="99" workbookViewId="0">
      <selection activeCell="B22" sqref="B22"/>
    </sheetView>
  </sheetViews>
  <sheetFormatPr baseColWidth="10" defaultColWidth="11.44140625" defaultRowHeight="14.4" x14ac:dyDescent="0.3"/>
  <cols>
    <col min="1" max="1" width="50.5546875" style="3" customWidth="1"/>
    <col min="2" max="2" width="10.6640625" style="47" customWidth="1"/>
    <col min="3" max="6" width="10.6640625" style="10" customWidth="1"/>
    <col min="7" max="7" width="11.44140625" style="3"/>
    <col min="8" max="8" width="11.44140625" style="3" customWidth="1"/>
    <col min="9" max="9" width="13.21875" style="3" customWidth="1"/>
    <col min="10" max="16384" width="11.44140625" style="3"/>
  </cols>
  <sheetData>
    <row r="1" spans="1:9" ht="15" thickBot="1" x14ac:dyDescent="0.35">
      <c r="A1" s="94" t="s">
        <v>78</v>
      </c>
      <c r="B1" s="95"/>
      <c r="C1" s="95"/>
      <c r="D1" s="95"/>
      <c r="E1" s="95"/>
      <c r="F1" s="95"/>
      <c r="G1" s="95"/>
      <c r="H1" s="95"/>
      <c r="I1" s="96"/>
    </row>
    <row r="2" spans="1:9" ht="15" thickBot="1" x14ac:dyDescent="0.35">
      <c r="A2" s="106" t="s">
        <v>79</v>
      </c>
      <c r="B2" s="107"/>
      <c r="C2" s="107"/>
      <c r="D2" s="107"/>
      <c r="E2" s="107"/>
      <c r="F2" s="107"/>
      <c r="G2" s="107"/>
      <c r="H2" s="107"/>
      <c r="I2" s="108"/>
    </row>
    <row r="3" spans="1:9" s="4" customFormat="1" x14ac:dyDescent="0.3">
      <c r="A3" s="100" t="s">
        <v>80</v>
      </c>
      <c r="B3" s="84" t="s">
        <v>83</v>
      </c>
      <c r="C3" s="84"/>
      <c r="D3" s="84" t="s">
        <v>84</v>
      </c>
      <c r="E3" s="84"/>
      <c r="F3" s="84" t="s">
        <v>4</v>
      </c>
      <c r="G3" s="84"/>
      <c r="H3" s="84" t="s">
        <v>5</v>
      </c>
      <c r="I3" s="105"/>
    </row>
    <row r="4" spans="1:9" s="4" customFormat="1" ht="20.100000000000001" customHeight="1" thickBot="1" x14ac:dyDescent="0.35">
      <c r="A4" s="101"/>
      <c r="B4" s="85"/>
      <c r="C4" s="85"/>
      <c r="D4" s="85"/>
      <c r="E4" s="85"/>
      <c r="F4" s="85"/>
      <c r="G4" s="85"/>
      <c r="H4" s="86"/>
      <c r="I4" s="87"/>
    </row>
    <row r="5" spans="1:9" s="4" customFormat="1" x14ac:dyDescent="0.3">
      <c r="A5" s="109" t="s">
        <v>81</v>
      </c>
      <c r="B5" s="88" t="s">
        <v>85</v>
      </c>
      <c r="C5" s="88"/>
      <c r="D5" s="88" t="s">
        <v>133</v>
      </c>
      <c r="E5" s="88"/>
      <c r="F5" s="88" t="s">
        <v>134</v>
      </c>
      <c r="G5" s="88"/>
      <c r="H5" s="88" t="s">
        <v>86</v>
      </c>
      <c r="I5" s="102"/>
    </row>
    <row r="6" spans="1:9" s="4" customFormat="1" ht="20.100000000000001" customHeight="1" thickBot="1" x14ac:dyDescent="0.35">
      <c r="A6" s="110"/>
      <c r="B6" s="89" t="s">
        <v>130</v>
      </c>
      <c r="C6" s="89"/>
      <c r="D6" s="89"/>
      <c r="E6" s="89"/>
      <c r="F6" s="89"/>
      <c r="G6" s="89"/>
      <c r="H6" s="103"/>
      <c r="I6" s="104"/>
    </row>
    <row r="7" spans="1:9" s="4" customFormat="1" x14ac:dyDescent="0.3">
      <c r="A7" s="100" t="s">
        <v>82</v>
      </c>
      <c r="B7" s="84" t="s">
        <v>88</v>
      </c>
      <c r="C7" s="84"/>
      <c r="D7" s="97" t="s">
        <v>87</v>
      </c>
      <c r="E7" s="98"/>
      <c r="F7" s="98"/>
      <c r="G7" s="98"/>
      <c r="H7" s="98"/>
      <c r="I7" s="99"/>
    </row>
    <row r="8" spans="1:9" s="4" customFormat="1" ht="20.100000000000001" customHeight="1" thickBot="1" x14ac:dyDescent="0.35">
      <c r="A8" s="101"/>
      <c r="B8" s="85"/>
      <c r="C8" s="85"/>
      <c r="D8" s="67"/>
      <c r="E8" s="68"/>
      <c r="F8" s="68"/>
      <c r="G8" s="68"/>
      <c r="H8" s="68"/>
      <c r="I8" s="69"/>
    </row>
    <row r="9" spans="1:9" ht="15" customHeight="1" x14ac:dyDescent="0.3">
      <c r="A9" s="70" t="s">
        <v>89</v>
      </c>
      <c r="B9" s="70"/>
      <c r="C9" s="70"/>
      <c r="D9" s="70"/>
      <c r="E9" s="70"/>
      <c r="F9" s="70"/>
      <c r="G9" s="70"/>
      <c r="H9" s="70"/>
      <c r="I9" s="70"/>
    </row>
    <row r="10" spans="1:9" ht="15" customHeight="1" thickBot="1" x14ac:dyDescent="0.35">
      <c r="A10" s="71"/>
      <c r="B10" s="71"/>
      <c r="C10" s="71"/>
      <c r="D10" s="71"/>
      <c r="E10" s="71"/>
      <c r="F10" s="71"/>
      <c r="G10" s="71"/>
      <c r="H10" s="71"/>
      <c r="I10" s="71"/>
    </row>
    <row r="11" spans="1:9" ht="72.599999999999994" customHeight="1" thickBot="1" x14ac:dyDescent="0.35">
      <c r="A11"/>
      <c r="B11" s="15" t="s">
        <v>90</v>
      </c>
      <c r="C11" s="16" t="s">
        <v>91</v>
      </c>
      <c r="D11" s="16" t="s">
        <v>92</v>
      </c>
      <c r="E11" s="16" t="s">
        <v>93</v>
      </c>
      <c r="F11" s="17" t="s">
        <v>94</v>
      </c>
      <c r="G11" s="81" t="s">
        <v>95</v>
      </c>
      <c r="H11" s="81"/>
      <c r="I11" s="81"/>
    </row>
    <row r="12" spans="1:9" ht="15" customHeight="1" x14ac:dyDescent="0.3">
      <c r="A12" s="72" t="s">
        <v>102</v>
      </c>
      <c r="B12" s="73"/>
      <c r="C12" s="73"/>
      <c r="D12" s="73"/>
      <c r="E12" s="73"/>
      <c r="F12" s="74"/>
      <c r="G12" s="82"/>
      <c r="H12" s="82"/>
      <c r="I12" s="82"/>
    </row>
    <row r="13" spans="1:9" ht="15" customHeight="1" x14ac:dyDescent="0.3">
      <c r="A13" s="26" t="s">
        <v>96</v>
      </c>
      <c r="B13" s="31"/>
      <c r="C13" s="22">
        <v>30</v>
      </c>
      <c r="D13" s="23">
        <f>C13*B13</f>
        <v>0</v>
      </c>
      <c r="E13" s="24">
        <v>0.1</v>
      </c>
      <c r="F13" s="27">
        <f>D13*1.1</f>
        <v>0</v>
      </c>
      <c r="G13" s="82"/>
      <c r="H13" s="82"/>
      <c r="I13" s="82"/>
    </row>
    <row r="14" spans="1:9" ht="15" customHeight="1" x14ac:dyDescent="0.3">
      <c r="A14" s="111" t="s">
        <v>97</v>
      </c>
      <c r="B14" s="112"/>
      <c r="C14" s="112"/>
      <c r="D14" s="112"/>
      <c r="E14" s="112"/>
      <c r="F14" s="113"/>
      <c r="G14" s="82"/>
      <c r="H14" s="82"/>
      <c r="I14" s="82"/>
    </row>
    <row r="15" spans="1:9" ht="15" customHeight="1" x14ac:dyDescent="0.3">
      <c r="A15" s="33" t="s">
        <v>99</v>
      </c>
      <c r="B15" s="31"/>
      <c r="C15" s="34">
        <v>79</v>
      </c>
      <c r="D15" s="34">
        <f>C15*B15</f>
        <v>0</v>
      </c>
      <c r="E15" s="35">
        <v>0.1</v>
      </c>
      <c r="F15" s="34">
        <f>D15*1.1</f>
        <v>0</v>
      </c>
      <c r="G15" s="82"/>
      <c r="H15" s="82"/>
      <c r="I15" s="82"/>
    </row>
    <row r="16" spans="1:9" ht="15" customHeight="1" x14ac:dyDescent="0.3">
      <c r="A16" s="75" t="s">
        <v>100</v>
      </c>
      <c r="B16" s="52"/>
      <c r="C16" s="52"/>
      <c r="D16" s="52"/>
      <c r="E16" s="52"/>
      <c r="F16" s="76"/>
      <c r="G16" s="82"/>
      <c r="H16" s="82"/>
      <c r="I16" s="82"/>
    </row>
    <row r="17" spans="1:9" ht="15" customHeight="1" x14ac:dyDescent="0.3">
      <c r="A17" s="33" t="s">
        <v>98</v>
      </c>
      <c r="B17" s="31"/>
      <c r="C17" s="34">
        <v>32</v>
      </c>
      <c r="D17" s="34">
        <f>C17*B17</f>
        <v>0</v>
      </c>
      <c r="E17" s="35">
        <v>0.1</v>
      </c>
      <c r="F17" s="34">
        <f>D17*1.1</f>
        <v>0</v>
      </c>
      <c r="G17" s="82"/>
      <c r="H17" s="82"/>
      <c r="I17" s="82"/>
    </row>
    <row r="18" spans="1:9" ht="15" customHeight="1" x14ac:dyDescent="0.3">
      <c r="A18" s="75" t="s">
        <v>101</v>
      </c>
      <c r="B18" s="52"/>
      <c r="C18" s="52"/>
      <c r="D18" s="52"/>
      <c r="E18" s="52"/>
      <c r="F18" s="32"/>
      <c r="G18" s="82"/>
      <c r="H18" s="82"/>
      <c r="I18" s="82"/>
    </row>
    <row r="19" spans="1:9" ht="15" customHeight="1" x14ac:dyDescent="0.3">
      <c r="A19" s="77" t="s">
        <v>103</v>
      </c>
      <c r="B19" s="78"/>
      <c r="C19" s="78"/>
      <c r="D19" s="78"/>
      <c r="E19" s="78"/>
      <c r="F19" s="79"/>
      <c r="G19" s="82"/>
      <c r="H19" s="82"/>
      <c r="I19" s="82"/>
    </row>
    <row r="20" spans="1:9" ht="15" customHeight="1" x14ac:dyDescent="0.3">
      <c r="A20" s="36" t="s">
        <v>104</v>
      </c>
      <c r="B20" s="49"/>
      <c r="C20" s="37">
        <v>170</v>
      </c>
      <c r="D20" s="37">
        <f>C20*B20</f>
        <v>0</v>
      </c>
      <c r="E20" s="38">
        <v>0.1</v>
      </c>
      <c r="F20" s="37">
        <f>D20*1.1</f>
        <v>0</v>
      </c>
      <c r="G20" s="82"/>
      <c r="H20" s="82"/>
      <c r="I20" s="82"/>
    </row>
    <row r="21" spans="1:9" ht="24" customHeight="1" x14ac:dyDescent="0.3">
      <c r="A21" s="75" t="s">
        <v>106</v>
      </c>
      <c r="B21" s="52"/>
      <c r="C21" s="52"/>
      <c r="D21" s="52"/>
      <c r="E21" s="52"/>
      <c r="F21" s="76"/>
      <c r="G21" s="82"/>
      <c r="H21" s="82"/>
      <c r="I21" s="82"/>
    </row>
    <row r="22" spans="1:9" x14ac:dyDescent="0.3">
      <c r="A22" s="33" t="s">
        <v>105</v>
      </c>
      <c r="B22" s="49"/>
      <c r="C22" s="34">
        <v>170</v>
      </c>
      <c r="D22" s="34">
        <f>C22*B22</f>
        <v>0</v>
      </c>
      <c r="E22" s="35">
        <v>0.1</v>
      </c>
      <c r="F22" s="34">
        <f>D22*1.1</f>
        <v>0</v>
      </c>
      <c r="G22" s="82"/>
      <c r="H22" s="82"/>
      <c r="I22" s="82"/>
    </row>
    <row r="23" spans="1:9" ht="15" customHeight="1" x14ac:dyDescent="0.3">
      <c r="A23" s="75" t="s">
        <v>107</v>
      </c>
      <c r="B23" s="52"/>
      <c r="C23" s="52"/>
      <c r="D23" s="52"/>
      <c r="E23" s="52"/>
      <c r="F23" s="76"/>
      <c r="G23" s="82"/>
      <c r="H23" s="82"/>
      <c r="I23" s="82"/>
    </row>
    <row r="24" spans="1:9" ht="14.4" customHeight="1" x14ac:dyDescent="0.3">
      <c r="A24" s="60" t="s">
        <v>111</v>
      </c>
      <c r="B24" s="61"/>
      <c r="C24" s="61"/>
      <c r="D24" s="61"/>
      <c r="E24" s="61"/>
      <c r="F24" s="62"/>
      <c r="G24" s="82"/>
      <c r="H24" s="82"/>
      <c r="I24" s="82"/>
    </row>
    <row r="25" spans="1:9" ht="14.4" customHeight="1" x14ac:dyDescent="0.3">
      <c r="A25" s="21" t="s">
        <v>65</v>
      </c>
      <c r="B25" s="31"/>
      <c r="C25" s="22">
        <v>125</v>
      </c>
      <c r="D25" s="23">
        <f>C25*B25</f>
        <v>0</v>
      </c>
      <c r="E25" s="24">
        <v>0.1</v>
      </c>
      <c r="F25" s="25">
        <f>D25*1.1</f>
        <v>0</v>
      </c>
      <c r="G25" s="82"/>
      <c r="H25" s="82"/>
      <c r="I25" s="82"/>
    </row>
    <row r="26" spans="1:9" ht="30.6" customHeight="1" x14ac:dyDescent="0.3">
      <c r="A26" s="57" t="s">
        <v>108</v>
      </c>
      <c r="B26" s="58"/>
      <c r="C26" s="58"/>
      <c r="D26" s="58"/>
      <c r="E26" s="58"/>
      <c r="F26" s="59"/>
      <c r="G26" s="82"/>
      <c r="H26" s="82"/>
      <c r="I26" s="82"/>
    </row>
    <row r="27" spans="1:9" x14ac:dyDescent="0.3">
      <c r="A27" s="21" t="s">
        <v>66</v>
      </c>
      <c r="B27" s="31"/>
      <c r="C27" s="22">
        <v>175</v>
      </c>
      <c r="D27" s="23">
        <f t="shared" ref="D27:D64" si="0">C27*B27</f>
        <v>0</v>
      </c>
      <c r="E27" s="24">
        <v>0.1</v>
      </c>
      <c r="F27" s="25">
        <f t="shared" ref="F27:F60" si="1">D27*1.1</f>
        <v>0</v>
      </c>
      <c r="G27" s="82"/>
      <c r="H27" s="82"/>
      <c r="I27" s="82"/>
    </row>
    <row r="28" spans="1:9" ht="34.799999999999997" customHeight="1" x14ac:dyDescent="0.3">
      <c r="A28" s="57" t="s">
        <v>109</v>
      </c>
      <c r="B28" s="58"/>
      <c r="C28" s="58"/>
      <c r="D28" s="58"/>
      <c r="E28" s="58"/>
      <c r="F28" s="59"/>
      <c r="G28" s="82"/>
      <c r="H28" s="82"/>
      <c r="I28" s="82"/>
    </row>
    <row r="29" spans="1:9" ht="14.4" customHeight="1" x14ac:dyDescent="0.3">
      <c r="A29" s="21" t="s">
        <v>67</v>
      </c>
      <c r="B29" s="31"/>
      <c r="C29" s="22">
        <v>125</v>
      </c>
      <c r="D29" s="23">
        <f>C29*B29</f>
        <v>0</v>
      </c>
      <c r="E29" s="24">
        <v>0.1</v>
      </c>
      <c r="F29" s="25">
        <f>D29*1.1</f>
        <v>0</v>
      </c>
      <c r="G29" s="82"/>
      <c r="H29" s="82"/>
      <c r="I29" s="82"/>
    </row>
    <row r="30" spans="1:9" ht="29.4" customHeight="1" x14ac:dyDescent="0.3">
      <c r="A30" s="57" t="s">
        <v>110</v>
      </c>
      <c r="B30" s="58"/>
      <c r="C30" s="58"/>
      <c r="D30" s="58"/>
      <c r="E30" s="58"/>
      <c r="F30" s="59"/>
      <c r="G30" s="82"/>
      <c r="H30" s="82"/>
      <c r="I30" s="82"/>
    </row>
    <row r="31" spans="1:9" x14ac:dyDescent="0.3">
      <c r="A31" s="21" t="s">
        <v>68</v>
      </c>
      <c r="B31" s="31"/>
      <c r="C31" s="22">
        <v>175</v>
      </c>
      <c r="D31" s="23">
        <f t="shared" ref="D31" si="2">C31*B31</f>
        <v>0</v>
      </c>
      <c r="E31" s="24">
        <v>0.1</v>
      </c>
      <c r="F31" s="25">
        <f t="shared" ref="F31" si="3">D31*1.1</f>
        <v>0</v>
      </c>
      <c r="G31" s="82"/>
      <c r="H31" s="82"/>
      <c r="I31" s="82"/>
    </row>
    <row r="32" spans="1:9" ht="36" customHeight="1" x14ac:dyDescent="0.3">
      <c r="A32" s="57" t="s">
        <v>110</v>
      </c>
      <c r="B32" s="58"/>
      <c r="C32" s="58"/>
      <c r="D32" s="58"/>
      <c r="E32" s="58"/>
      <c r="F32" s="59"/>
      <c r="G32" s="82"/>
      <c r="H32" s="82"/>
      <c r="I32" s="82"/>
    </row>
    <row r="33" spans="1:9" ht="14.4" customHeight="1" x14ac:dyDescent="0.3">
      <c r="A33" s="60" t="s">
        <v>112</v>
      </c>
      <c r="B33" s="61"/>
      <c r="C33" s="61"/>
      <c r="D33" s="61"/>
      <c r="E33" s="61"/>
      <c r="F33" s="62"/>
      <c r="G33" s="82"/>
      <c r="H33" s="82"/>
      <c r="I33" s="82"/>
    </row>
    <row r="34" spans="1:9" ht="14.4" customHeight="1" x14ac:dyDescent="0.3">
      <c r="A34" s="21" t="s">
        <v>71</v>
      </c>
      <c r="B34" s="31"/>
      <c r="C34" s="22">
        <v>125</v>
      </c>
      <c r="D34" s="23">
        <f>C34*B34</f>
        <v>0</v>
      </c>
      <c r="E34" s="24">
        <v>0.1</v>
      </c>
      <c r="F34" s="25">
        <f>D34*1.1</f>
        <v>0</v>
      </c>
      <c r="G34" s="82"/>
      <c r="H34" s="82"/>
      <c r="I34" s="82"/>
    </row>
    <row r="35" spans="1:9" ht="21.6" customHeight="1" x14ac:dyDescent="0.3">
      <c r="A35" s="57" t="s">
        <v>113</v>
      </c>
      <c r="B35" s="58"/>
      <c r="C35" s="58"/>
      <c r="D35" s="58"/>
      <c r="E35" s="58"/>
      <c r="F35" s="59"/>
      <c r="G35" s="82"/>
      <c r="H35" s="82"/>
      <c r="I35" s="82"/>
    </row>
    <row r="36" spans="1:9" x14ac:dyDescent="0.3">
      <c r="A36" s="21" t="s">
        <v>72</v>
      </c>
      <c r="B36" s="31"/>
      <c r="C36" s="22">
        <v>175</v>
      </c>
      <c r="D36" s="23">
        <f t="shared" ref="D36" si="4">C36*B36</f>
        <v>0</v>
      </c>
      <c r="E36" s="24">
        <v>0.1</v>
      </c>
      <c r="F36" s="25">
        <f t="shared" ref="F36" si="5">D36*1.1</f>
        <v>0</v>
      </c>
      <c r="G36" s="82"/>
      <c r="H36" s="82"/>
      <c r="I36" s="82"/>
    </row>
    <row r="37" spans="1:9" ht="22.2" customHeight="1" x14ac:dyDescent="0.3">
      <c r="A37" s="57" t="s">
        <v>113</v>
      </c>
      <c r="B37" s="58"/>
      <c r="C37" s="58"/>
      <c r="D37" s="58"/>
      <c r="E37" s="58"/>
      <c r="F37" s="59"/>
      <c r="G37" s="82"/>
      <c r="H37" s="82"/>
      <c r="I37" s="82"/>
    </row>
    <row r="38" spans="1:9" ht="14.4" customHeight="1" x14ac:dyDescent="0.3">
      <c r="A38" s="60" t="s">
        <v>115</v>
      </c>
      <c r="B38" s="61"/>
      <c r="C38" s="61"/>
      <c r="D38" s="61"/>
      <c r="E38" s="61"/>
      <c r="F38" s="62"/>
      <c r="G38" s="82"/>
      <c r="H38" s="82"/>
      <c r="I38" s="82"/>
    </row>
    <row r="39" spans="1:9" x14ac:dyDescent="0.3">
      <c r="A39" s="21" t="s">
        <v>27</v>
      </c>
      <c r="B39" s="31"/>
      <c r="C39" s="22">
        <v>195</v>
      </c>
      <c r="D39" s="23">
        <f t="shared" si="0"/>
        <v>0</v>
      </c>
      <c r="E39" s="24">
        <v>0.1</v>
      </c>
      <c r="F39" s="25">
        <f t="shared" si="1"/>
        <v>0</v>
      </c>
      <c r="G39" s="82"/>
      <c r="H39" s="82"/>
      <c r="I39" s="82"/>
    </row>
    <row r="40" spans="1:9" ht="15" customHeight="1" x14ac:dyDescent="0.3">
      <c r="A40" s="57" t="s">
        <v>114</v>
      </c>
      <c r="B40" s="58"/>
      <c r="C40" s="58"/>
      <c r="D40" s="58"/>
      <c r="E40" s="58"/>
      <c r="F40" s="59"/>
      <c r="G40" s="82"/>
      <c r="H40" s="82"/>
      <c r="I40" s="82"/>
    </row>
    <row r="41" spans="1:9" x14ac:dyDescent="0.3">
      <c r="A41" s="60" t="s">
        <v>116</v>
      </c>
      <c r="B41" s="61"/>
      <c r="C41" s="61"/>
      <c r="D41" s="61"/>
      <c r="E41" s="61"/>
      <c r="F41" s="62"/>
      <c r="G41" s="82"/>
      <c r="H41" s="82"/>
      <c r="I41" s="82"/>
    </row>
    <row r="42" spans="1:9" x14ac:dyDescent="0.3">
      <c r="A42" s="21" t="s">
        <v>160</v>
      </c>
      <c r="B42" s="31"/>
      <c r="C42" s="22">
        <v>25</v>
      </c>
      <c r="D42" s="40">
        <f t="shared" si="0"/>
        <v>0</v>
      </c>
      <c r="E42" s="41">
        <v>0.1</v>
      </c>
      <c r="F42" s="42">
        <f t="shared" si="1"/>
        <v>0</v>
      </c>
      <c r="G42" s="82"/>
      <c r="H42" s="82"/>
      <c r="I42" s="82"/>
    </row>
    <row r="43" spans="1:9" ht="15" customHeight="1" x14ac:dyDescent="0.3">
      <c r="A43" s="57" t="s">
        <v>154</v>
      </c>
      <c r="B43" s="58"/>
      <c r="C43" s="58"/>
      <c r="D43" s="58"/>
      <c r="E43" s="58"/>
      <c r="F43" s="59"/>
      <c r="G43" s="82"/>
      <c r="H43" s="82"/>
      <c r="I43" s="82"/>
    </row>
    <row r="44" spans="1:9" x14ac:dyDescent="0.3">
      <c r="A44" s="21" t="s">
        <v>161</v>
      </c>
      <c r="B44" s="31"/>
      <c r="C44" s="22">
        <v>25</v>
      </c>
      <c r="D44" s="40">
        <f t="shared" si="0"/>
        <v>0</v>
      </c>
      <c r="E44" s="41">
        <v>0.1</v>
      </c>
      <c r="F44" s="42">
        <f t="shared" si="1"/>
        <v>0</v>
      </c>
      <c r="G44" s="82"/>
      <c r="H44" s="82"/>
      <c r="I44" s="82"/>
    </row>
    <row r="45" spans="1:9" ht="14.4" customHeight="1" x14ac:dyDescent="0.3">
      <c r="A45" s="51" t="s">
        <v>155</v>
      </c>
      <c r="B45" s="52"/>
      <c r="C45" s="52"/>
      <c r="D45" s="52"/>
      <c r="E45" s="52"/>
      <c r="F45" s="53"/>
      <c r="G45" s="82"/>
      <c r="H45" s="82"/>
      <c r="I45" s="82"/>
    </row>
    <row r="46" spans="1:9" x14ac:dyDescent="0.3">
      <c r="A46" s="21" t="s">
        <v>162</v>
      </c>
      <c r="B46" s="31"/>
      <c r="C46" s="22">
        <v>25</v>
      </c>
      <c r="D46" s="40">
        <f t="shared" si="0"/>
        <v>0</v>
      </c>
      <c r="E46" s="41">
        <v>0.1</v>
      </c>
      <c r="F46" s="42">
        <f t="shared" si="1"/>
        <v>0</v>
      </c>
      <c r="G46" s="82"/>
      <c r="H46" s="82"/>
      <c r="I46" s="82"/>
    </row>
    <row r="47" spans="1:9" ht="15" customHeight="1" x14ac:dyDescent="0.3">
      <c r="A47" s="51" t="s">
        <v>156</v>
      </c>
      <c r="B47" s="52"/>
      <c r="C47" s="52"/>
      <c r="D47" s="52"/>
      <c r="E47" s="52"/>
      <c r="F47" s="53"/>
      <c r="G47" s="82"/>
      <c r="H47" s="82"/>
      <c r="I47" s="82"/>
    </row>
    <row r="48" spans="1:9" x14ac:dyDescent="0.3">
      <c r="A48" s="21" t="s">
        <v>163</v>
      </c>
      <c r="B48" s="31"/>
      <c r="C48" s="22">
        <v>25</v>
      </c>
      <c r="D48" s="40">
        <f t="shared" si="0"/>
        <v>0</v>
      </c>
      <c r="E48" s="41">
        <v>0.1</v>
      </c>
      <c r="F48" s="42">
        <f t="shared" si="1"/>
        <v>0</v>
      </c>
      <c r="G48" s="82"/>
      <c r="H48" s="82"/>
      <c r="I48" s="82"/>
    </row>
    <row r="49" spans="1:9" ht="15" customHeight="1" x14ac:dyDescent="0.3">
      <c r="A49" s="51" t="s">
        <v>157</v>
      </c>
      <c r="B49" s="52"/>
      <c r="C49" s="52"/>
      <c r="D49" s="52"/>
      <c r="E49" s="52"/>
      <c r="F49" s="53"/>
      <c r="G49" s="82"/>
      <c r="H49" s="82"/>
      <c r="I49" s="82"/>
    </row>
    <row r="50" spans="1:9" x14ac:dyDescent="0.3">
      <c r="A50" s="21" t="s">
        <v>164</v>
      </c>
      <c r="B50" s="31"/>
      <c r="C50" s="22">
        <v>25</v>
      </c>
      <c r="D50" s="40">
        <f t="shared" si="0"/>
        <v>0</v>
      </c>
      <c r="E50" s="41">
        <v>0.1</v>
      </c>
      <c r="F50" s="42">
        <f t="shared" si="1"/>
        <v>0</v>
      </c>
      <c r="G50" s="82"/>
      <c r="H50" s="82"/>
      <c r="I50" s="82"/>
    </row>
    <row r="51" spans="1:9" ht="15" customHeight="1" x14ac:dyDescent="0.3">
      <c r="A51" s="51" t="s">
        <v>158</v>
      </c>
      <c r="B51" s="52"/>
      <c r="C51" s="52"/>
      <c r="D51" s="52"/>
      <c r="E51" s="52"/>
      <c r="F51" s="53"/>
      <c r="G51" s="82"/>
      <c r="H51" s="82"/>
      <c r="I51" s="82"/>
    </row>
    <row r="52" spans="1:9" x14ac:dyDescent="0.3">
      <c r="A52" s="21" t="s">
        <v>165</v>
      </c>
      <c r="B52" s="31"/>
      <c r="C52" s="22">
        <v>25</v>
      </c>
      <c r="D52" s="40">
        <f t="shared" si="0"/>
        <v>0</v>
      </c>
      <c r="E52" s="41">
        <v>0.1</v>
      </c>
      <c r="F52" s="42">
        <f t="shared" si="1"/>
        <v>0</v>
      </c>
      <c r="G52" s="82"/>
      <c r="H52" s="82"/>
      <c r="I52" s="82"/>
    </row>
    <row r="53" spans="1:9" ht="15" customHeight="1" x14ac:dyDescent="0.3">
      <c r="A53" s="51" t="s">
        <v>159</v>
      </c>
      <c r="B53" s="52"/>
      <c r="C53" s="52"/>
      <c r="D53" s="52"/>
      <c r="E53" s="52"/>
      <c r="F53" s="53"/>
      <c r="G53" s="82"/>
      <c r="H53" s="82"/>
      <c r="I53" s="82"/>
    </row>
    <row r="54" spans="1:9" x14ac:dyDescent="0.3">
      <c r="A54" s="60" t="s">
        <v>119</v>
      </c>
      <c r="B54" s="61"/>
      <c r="C54" s="61"/>
      <c r="D54" s="61"/>
      <c r="E54" s="61"/>
      <c r="F54" s="62"/>
      <c r="G54" s="82"/>
      <c r="H54" s="82"/>
      <c r="I54" s="82"/>
    </row>
    <row r="55" spans="1:9" x14ac:dyDescent="0.3">
      <c r="A55" s="21" t="s">
        <v>146</v>
      </c>
      <c r="B55" s="31"/>
      <c r="C55" s="22">
        <v>35</v>
      </c>
      <c r="D55" s="23">
        <f t="shared" si="0"/>
        <v>0</v>
      </c>
      <c r="E55" s="24">
        <v>0.1</v>
      </c>
      <c r="F55" s="25">
        <f t="shared" si="1"/>
        <v>0</v>
      </c>
      <c r="G55" s="82"/>
      <c r="H55" s="82"/>
      <c r="I55" s="82"/>
    </row>
    <row r="56" spans="1:9" x14ac:dyDescent="0.3">
      <c r="A56" s="21" t="s">
        <v>147</v>
      </c>
      <c r="B56" s="31"/>
      <c r="C56" s="22">
        <v>35</v>
      </c>
      <c r="D56" s="23">
        <f t="shared" si="0"/>
        <v>0</v>
      </c>
      <c r="E56" s="24">
        <v>0.1</v>
      </c>
      <c r="F56" s="25">
        <f t="shared" si="1"/>
        <v>0</v>
      </c>
      <c r="G56" s="82"/>
      <c r="H56" s="82"/>
      <c r="I56" s="82"/>
    </row>
    <row r="57" spans="1:9" x14ac:dyDescent="0.3">
      <c r="A57" s="21" t="s">
        <v>117</v>
      </c>
      <c r="B57" s="31"/>
      <c r="C57" s="22">
        <v>60</v>
      </c>
      <c r="D57" s="23">
        <f t="shared" si="0"/>
        <v>0</v>
      </c>
      <c r="E57" s="24">
        <v>0.1</v>
      </c>
      <c r="F57" s="25">
        <f t="shared" si="1"/>
        <v>0</v>
      </c>
      <c r="G57" s="82"/>
      <c r="H57" s="82"/>
      <c r="I57" s="82"/>
    </row>
    <row r="58" spans="1:9" x14ac:dyDescent="0.3">
      <c r="A58" s="21" t="s">
        <v>118</v>
      </c>
      <c r="B58" s="31"/>
      <c r="C58" s="22">
        <v>60</v>
      </c>
      <c r="D58" s="23">
        <f t="shared" si="0"/>
        <v>0</v>
      </c>
      <c r="E58" s="24">
        <v>0.1</v>
      </c>
      <c r="F58" s="25">
        <f t="shared" si="1"/>
        <v>0</v>
      </c>
      <c r="G58" s="82"/>
      <c r="H58" s="82"/>
      <c r="I58" s="82"/>
    </row>
    <row r="59" spans="1:9" x14ac:dyDescent="0.3">
      <c r="A59" s="21" t="s">
        <v>38</v>
      </c>
      <c r="B59" s="31"/>
      <c r="C59" s="22">
        <v>45</v>
      </c>
      <c r="D59" s="23">
        <f t="shared" si="0"/>
        <v>0</v>
      </c>
      <c r="E59" s="24">
        <v>0.1</v>
      </c>
      <c r="F59" s="25">
        <f t="shared" si="1"/>
        <v>0</v>
      </c>
      <c r="G59" s="82"/>
      <c r="H59" s="82"/>
      <c r="I59" s="82"/>
    </row>
    <row r="60" spans="1:9" x14ac:dyDescent="0.3">
      <c r="A60" s="21" t="s">
        <v>39</v>
      </c>
      <c r="B60" s="31"/>
      <c r="C60" s="22">
        <v>45</v>
      </c>
      <c r="D60" s="23">
        <f t="shared" si="0"/>
        <v>0</v>
      </c>
      <c r="E60" s="24">
        <v>0.1</v>
      </c>
      <c r="F60" s="25">
        <f t="shared" si="1"/>
        <v>0</v>
      </c>
      <c r="G60" s="82"/>
      <c r="H60" s="82"/>
      <c r="I60" s="82"/>
    </row>
    <row r="61" spans="1:9" x14ac:dyDescent="0.3">
      <c r="A61" s="60" t="s">
        <v>120</v>
      </c>
      <c r="B61" s="61"/>
      <c r="C61" s="61"/>
      <c r="D61" s="61"/>
      <c r="E61" s="61"/>
      <c r="F61" s="62"/>
      <c r="G61" s="82"/>
      <c r="H61" s="82"/>
      <c r="I61" s="82"/>
    </row>
    <row r="62" spans="1:9" x14ac:dyDescent="0.3">
      <c r="A62" s="21" t="s">
        <v>135</v>
      </c>
      <c r="B62" s="31"/>
      <c r="C62" s="22">
        <v>35</v>
      </c>
      <c r="D62" s="23">
        <f>C62*B62</f>
        <v>0</v>
      </c>
      <c r="E62" s="24">
        <v>0.2</v>
      </c>
      <c r="F62" s="25">
        <f t="shared" ref="F62:F64" si="6">D62*1.2</f>
        <v>0</v>
      </c>
      <c r="G62" s="82"/>
      <c r="H62" s="82"/>
      <c r="I62" s="82"/>
    </row>
    <row r="63" spans="1:9" x14ac:dyDescent="0.3">
      <c r="A63" s="21" t="s">
        <v>136</v>
      </c>
      <c r="B63" s="31"/>
      <c r="C63" s="22">
        <v>18</v>
      </c>
      <c r="D63" s="23">
        <f t="shared" ref="D63" si="7">C63*B63</f>
        <v>0</v>
      </c>
      <c r="E63" s="24">
        <v>0.2</v>
      </c>
      <c r="F63" s="25">
        <f t="shared" si="6"/>
        <v>0</v>
      </c>
      <c r="G63" s="82"/>
      <c r="H63" s="82"/>
      <c r="I63" s="82"/>
    </row>
    <row r="64" spans="1:9" x14ac:dyDescent="0.3">
      <c r="A64" s="21" t="s">
        <v>137</v>
      </c>
      <c r="B64" s="31"/>
      <c r="C64" s="22">
        <v>18</v>
      </c>
      <c r="D64" s="23">
        <f t="shared" si="0"/>
        <v>0</v>
      </c>
      <c r="E64" s="24">
        <v>0.2</v>
      </c>
      <c r="F64" s="25">
        <f t="shared" si="6"/>
        <v>0</v>
      </c>
      <c r="G64" s="82"/>
      <c r="H64" s="82"/>
      <c r="I64" s="82"/>
    </row>
    <row r="65" spans="1:9" x14ac:dyDescent="0.3">
      <c r="A65" s="80" t="s">
        <v>121</v>
      </c>
      <c r="B65" s="80"/>
      <c r="C65" s="80"/>
      <c r="D65" s="80"/>
      <c r="E65" s="80"/>
      <c r="F65" s="80"/>
      <c r="G65" s="82"/>
      <c r="H65" s="82"/>
      <c r="I65" s="82"/>
    </row>
    <row r="66" spans="1:9" x14ac:dyDescent="0.3">
      <c r="A66" s="56" t="s">
        <v>142</v>
      </c>
      <c r="B66" s="54"/>
      <c r="C66" s="54"/>
      <c r="D66" s="54"/>
      <c r="E66" s="54"/>
      <c r="F66" s="55"/>
      <c r="G66" s="82"/>
      <c r="H66" s="82"/>
      <c r="I66" s="82"/>
    </row>
    <row r="67" spans="1:9" x14ac:dyDescent="0.3">
      <c r="A67" s="48" t="s">
        <v>144</v>
      </c>
      <c r="B67" s="50"/>
      <c r="C67" s="43">
        <v>420</v>
      </c>
      <c r="D67" s="43">
        <f>C67*B67</f>
        <v>0</v>
      </c>
      <c r="E67" s="44">
        <v>0.1</v>
      </c>
      <c r="F67" s="43">
        <f>D67*1.1</f>
        <v>0</v>
      </c>
      <c r="G67" s="82"/>
      <c r="H67" s="82"/>
      <c r="I67" s="82"/>
    </row>
    <row r="68" spans="1:9" x14ac:dyDescent="0.3">
      <c r="A68" s="39" t="s">
        <v>145</v>
      </c>
      <c r="B68" s="50"/>
      <c r="C68" s="43">
        <v>360</v>
      </c>
      <c r="D68" s="43">
        <f>C68*B68</f>
        <v>0</v>
      </c>
      <c r="E68" s="44">
        <v>0.1</v>
      </c>
      <c r="F68" s="43">
        <f>D68*1.1</f>
        <v>0</v>
      </c>
      <c r="G68" s="82"/>
      <c r="H68" s="82"/>
      <c r="I68" s="82"/>
    </row>
    <row r="69" spans="1:9" x14ac:dyDescent="0.3">
      <c r="A69" s="39" t="s">
        <v>123</v>
      </c>
      <c r="B69" s="50"/>
      <c r="C69" s="43">
        <v>70</v>
      </c>
      <c r="D69" s="43">
        <f>C69*B69</f>
        <v>0</v>
      </c>
      <c r="E69" s="44">
        <v>0.1</v>
      </c>
      <c r="F69" s="43">
        <f>D69*1.1</f>
        <v>0</v>
      </c>
      <c r="G69" s="82"/>
      <c r="H69" s="82"/>
      <c r="I69" s="82"/>
    </row>
    <row r="70" spans="1:9" x14ac:dyDescent="0.3">
      <c r="A70" s="54" t="s">
        <v>122</v>
      </c>
      <c r="B70" s="54"/>
      <c r="C70" s="54"/>
      <c r="D70" s="54"/>
      <c r="E70" s="54"/>
      <c r="F70" s="55"/>
      <c r="G70" s="82"/>
      <c r="H70" s="82"/>
      <c r="I70" s="82"/>
    </row>
    <row r="71" spans="1:9" x14ac:dyDescent="0.3">
      <c r="A71" s="39" t="s">
        <v>124</v>
      </c>
      <c r="B71" s="50"/>
      <c r="C71" s="43">
        <v>200</v>
      </c>
      <c r="D71" s="43">
        <f>C71*B71</f>
        <v>0</v>
      </c>
      <c r="E71" s="44">
        <v>0.1</v>
      </c>
      <c r="F71" s="43">
        <f>D71*1.1</f>
        <v>0</v>
      </c>
      <c r="G71" s="82"/>
      <c r="H71" s="82"/>
      <c r="I71" s="82"/>
    </row>
    <row r="72" spans="1:9" x14ac:dyDescent="0.3">
      <c r="A72" s="54" t="s">
        <v>143</v>
      </c>
      <c r="B72" s="54"/>
      <c r="C72" s="54"/>
      <c r="D72" s="54"/>
      <c r="E72" s="54"/>
      <c r="F72" s="55"/>
      <c r="G72" s="82"/>
      <c r="H72" s="82"/>
      <c r="I72" s="82"/>
    </row>
    <row r="73" spans="1:9" ht="15" thickBot="1" x14ac:dyDescent="0.35">
      <c r="A73" s="26" t="s">
        <v>125</v>
      </c>
      <c r="B73" s="31"/>
      <c r="C73" s="22">
        <v>7</v>
      </c>
      <c r="D73" s="23">
        <f t="shared" ref="D73:D77" si="8">C73*B73</f>
        <v>0</v>
      </c>
      <c r="E73" s="24">
        <v>0.1</v>
      </c>
      <c r="F73" s="27">
        <f>D73*1.1</f>
        <v>0</v>
      </c>
      <c r="G73" s="83"/>
      <c r="H73" s="83"/>
      <c r="I73" s="83"/>
    </row>
    <row r="74" spans="1:9" ht="15.6" x14ac:dyDescent="0.3">
      <c r="A74" s="26" t="s">
        <v>126</v>
      </c>
      <c r="B74" s="31"/>
      <c r="C74" s="22">
        <v>9</v>
      </c>
      <c r="D74" s="23">
        <f t="shared" si="8"/>
        <v>0</v>
      </c>
      <c r="E74" s="24">
        <v>0.1</v>
      </c>
      <c r="F74" s="27">
        <f>D74*1.1</f>
        <v>0</v>
      </c>
      <c r="G74" s="91" t="s">
        <v>48</v>
      </c>
      <c r="H74" s="92"/>
      <c r="I74" s="93"/>
    </row>
    <row r="75" spans="1:9" ht="15.6" x14ac:dyDescent="0.3">
      <c r="A75" s="26" t="s">
        <v>127</v>
      </c>
      <c r="B75" s="31"/>
      <c r="C75" s="22">
        <v>8</v>
      </c>
      <c r="D75" s="23">
        <f t="shared" si="8"/>
        <v>0</v>
      </c>
      <c r="E75" s="24">
        <v>0.1</v>
      </c>
      <c r="F75" s="27">
        <f>D75*1.1</f>
        <v>0</v>
      </c>
      <c r="G75" s="63" t="s">
        <v>13</v>
      </c>
      <c r="H75" s="64"/>
      <c r="I75" s="18">
        <f>SUM(D13:D77)</f>
        <v>0</v>
      </c>
    </row>
    <row r="76" spans="1:9" x14ac:dyDescent="0.3">
      <c r="A76" s="26" t="s">
        <v>128</v>
      </c>
      <c r="B76" s="31"/>
      <c r="C76" s="22">
        <v>3</v>
      </c>
      <c r="D76" s="23">
        <f t="shared" si="8"/>
        <v>0</v>
      </c>
      <c r="E76" s="24">
        <v>0.1</v>
      </c>
      <c r="F76" s="27">
        <f>D76*1.1</f>
        <v>0</v>
      </c>
      <c r="G76" s="65" t="s">
        <v>51</v>
      </c>
      <c r="H76" s="66"/>
      <c r="I76" s="19">
        <f>IF(I75&lt;300,30,(I75*0.1))</f>
        <v>30</v>
      </c>
    </row>
    <row r="77" spans="1:9" x14ac:dyDescent="0.3">
      <c r="A77" s="26" t="s">
        <v>129</v>
      </c>
      <c r="B77" s="31"/>
      <c r="C77" s="22">
        <v>4</v>
      </c>
      <c r="D77" s="23">
        <f t="shared" si="8"/>
        <v>0</v>
      </c>
      <c r="E77" s="24">
        <v>0.1</v>
      </c>
      <c r="F77" s="28">
        <f>D77*1.1</f>
        <v>0</v>
      </c>
      <c r="G77" s="65" t="s">
        <v>53</v>
      </c>
      <c r="H77" s="66"/>
      <c r="I77" s="20">
        <f>+I75+I76</f>
        <v>30</v>
      </c>
    </row>
    <row r="78" spans="1:9" ht="15.6" x14ac:dyDescent="0.3">
      <c r="A78" s="90" t="s">
        <v>54</v>
      </c>
      <c r="B78" s="90"/>
      <c r="C78" s="90"/>
      <c r="D78" s="29">
        <f>SUM(D66:D77,D62:D64,D55:D60,D52,D50,D48,D46,D44,D42,D39,D27,D25+D13+D22+D20+D15+D17+D36+D34+D31+D29)</f>
        <v>0</v>
      </c>
      <c r="E78" s="30"/>
      <c r="F78" s="29">
        <f>SUM(F66:F77,F62:F64,F55:F60,F52,F50,F48,F46,F44,F42,F39,F27,F25+F13+F22+F20+F15+F17+F36+F34+F31+F29)</f>
        <v>0</v>
      </c>
      <c r="G78" s="63" t="s">
        <v>55</v>
      </c>
      <c r="H78" s="64"/>
      <c r="I78" s="18">
        <f>+F78+(I76*1.2)</f>
        <v>36</v>
      </c>
    </row>
    <row r="79" spans="1:9" x14ac:dyDescent="0.3">
      <c r="A79" s="5"/>
      <c r="B79" s="46"/>
      <c r="C79" s="6"/>
      <c r="D79" s="7"/>
      <c r="E79" s="8"/>
      <c r="F79" s="9"/>
    </row>
    <row r="80" spans="1:9" x14ac:dyDescent="0.3">
      <c r="C80" s="11"/>
      <c r="D80" s="12"/>
      <c r="E80" s="13"/>
      <c r="F80" s="14"/>
    </row>
    <row r="81" spans="1:9" x14ac:dyDescent="0.3">
      <c r="C81" s="11"/>
      <c r="D81" s="12"/>
      <c r="E81" s="13"/>
      <c r="F81" s="14"/>
    </row>
    <row r="82" spans="1:9" x14ac:dyDescent="0.3">
      <c r="C82" s="11"/>
      <c r="D82" s="12"/>
      <c r="E82" s="13"/>
    </row>
    <row r="83" spans="1:9" x14ac:dyDescent="0.3">
      <c r="C83" s="11"/>
      <c r="D83" s="12"/>
    </row>
    <row r="84" spans="1:9" s="10" customFormat="1" x14ac:dyDescent="0.3">
      <c r="A84" s="3"/>
      <c r="B84" s="47"/>
      <c r="C84" s="11"/>
      <c r="D84" s="12"/>
      <c r="G84" s="3"/>
      <c r="H84" s="3"/>
      <c r="I84" s="3"/>
    </row>
    <row r="85" spans="1:9" s="10" customFormat="1" x14ac:dyDescent="0.3">
      <c r="A85" s="3"/>
      <c r="B85" s="47"/>
      <c r="C85" s="11"/>
      <c r="D85" s="12"/>
      <c r="G85" s="3"/>
      <c r="H85" s="3"/>
      <c r="I85" s="3"/>
    </row>
  </sheetData>
  <sheetProtection sheet="1" selectLockedCells="1"/>
  <protectedRanges>
    <protectedRange algorithmName="SHA-512" hashValue="HV2nHY5cN4ygOct8Ndvxw/rNx8aKlKsNYPooHIeUGca7pTlBWKkQbpBVkdGEDiEExlVIaGd4j8RsXkBJoTC+IQ==" saltValue="Kuk7WwaPLbmsiiELceDD1Q==" spinCount="100000" sqref="A78:I78 C73:I77 A73:A77 C55:I60 A55:A60 A61:I61 C62:I64 A53:I54 C52:I52 A62:A64 A65:I72" name="Plage1"/>
  </protectedRanges>
  <mergeCells count="63">
    <mergeCell ref="A1:I1"/>
    <mergeCell ref="A2:I2"/>
    <mergeCell ref="A3:A4"/>
    <mergeCell ref="B3:C3"/>
    <mergeCell ref="D3:E3"/>
    <mergeCell ref="F3:G3"/>
    <mergeCell ref="H3:I3"/>
    <mergeCell ref="B4:C4"/>
    <mergeCell ref="D4:E4"/>
    <mergeCell ref="F4:G4"/>
    <mergeCell ref="H4:I4"/>
    <mergeCell ref="A5:A6"/>
    <mergeCell ref="B5:C5"/>
    <mergeCell ref="D5:E5"/>
    <mergeCell ref="F5:G5"/>
    <mergeCell ref="H5:I5"/>
    <mergeCell ref="B6:C6"/>
    <mergeCell ref="D6:E6"/>
    <mergeCell ref="F6:G6"/>
    <mergeCell ref="H6:I6"/>
    <mergeCell ref="A21:F21"/>
    <mergeCell ref="A23:F23"/>
    <mergeCell ref="A24:F24"/>
    <mergeCell ref="A7:A8"/>
    <mergeCell ref="B7:C7"/>
    <mergeCell ref="D7:I7"/>
    <mergeCell ref="B8:C8"/>
    <mergeCell ref="D8:I8"/>
    <mergeCell ref="A9:I10"/>
    <mergeCell ref="A18:E18"/>
    <mergeCell ref="A45:F45"/>
    <mergeCell ref="A26:F26"/>
    <mergeCell ref="A28:F28"/>
    <mergeCell ref="A30:F30"/>
    <mergeCell ref="A32:F32"/>
    <mergeCell ref="A33:F33"/>
    <mergeCell ref="A35:F35"/>
    <mergeCell ref="A37:F37"/>
    <mergeCell ref="A38:F38"/>
    <mergeCell ref="A40:F40"/>
    <mergeCell ref="A41:F41"/>
    <mergeCell ref="A43:F43"/>
    <mergeCell ref="G77:H77"/>
    <mergeCell ref="A78:C78"/>
    <mergeCell ref="G78:H78"/>
    <mergeCell ref="A61:F61"/>
    <mergeCell ref="A65:F65"/>
    <mergeCell ref="A66:F66"/>
    <mergeCell ref="A70:F70"/>
    <mergeCell ref="G11:I73"/>
    <mergeCell ref="A12:F12"/>
    <mergeCell ref="A14:F14"/>
    <mergeCell ref="A16:F16"/>
    <mergeCell ref="A19:F19"/>
    <mergeCell ref="A72:F72"/>
    <mergeCell ref="G74:I74"/>
    <mergeCell ref="G75:H75"/>
    <mergeCell ref="G76:H76"/>
    <mergeCell ref="A47:F47"/>
    <mergeCell ref="A49:F49"/>
    <mergeCell ref="A51:F51"/>
    <mergeCell ref="A53:F53"/>
    <mergeCell ref="A54:F54"/>
  </mergeCells>
  <pageMargins left="0.7" right="0.7" top="0.75" bottom="0.75" header="0.3" footer="0.3"/>
  <pageSetup paperSize="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4DFE5562-5AE8-495B-BB0D-5F122BB0DCF2}">
          <x14:formula1>
            <xm:f>Feuil2!$A$1:$A$4</xm:f>
          </x14:formula1>
          <xm:sqref>D8:I8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64731-3B8F-454A-8EC2-FF073DA07982}">
  <dimension ref="A1:A4"/>
  <sheetViews>
    <sheetView workbookViewId="0">
      <selection activeCell="A4" sqref="A1:A4"/>
    </sheetView>
  </sheetViews>
  <sheetFormatPr baseColWidth="10" defaultColWidth="11.44140625" defaultRowHeight="14.4" x14ac:dyDescent="0.3"/>
  <sheetData>
    <row r="1" spans="1:1" x14ac:dyDescent="0.3">
      <c r="A1" s="1" t="s">
        <v>56</v>
      </c>
    </row>
    <row r="2" spans="1:1" x14ac:dyDescent="0.3">
      <c r="A2" s="1" t="s">
        <v>57</v>
      </c>
    </row>
    <row r="3" spans="1:1" x14ac:dyDescent="0.3">
      <c r="A3" s="1" t="s">
        <v>58</v>
      </c>
    </row>
    <row r="4" spans="1:1" ht="15" thickBot="1" x14ac:dyDescent="0.35">
      <c r="A4" s="2" t="s">
        <v>59</v>
      </c>
    </row>
  </sheetData>
  <sheetProtection algorithmName="SHA-512" hashValue="bdTiHr35Wz2NYgxz1226FlSE0e8X+dbRykUGi9gWipGlB5rk6dz1lX9UD3do4Rlz0wTLVjd3Skl1VagfIhw9+g==" saltValue="PlkzMYJZthzHx8f+SJHMRw==" spinCount="100000" sheet="1" objects="1" scenarios="1" select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CC1FB2EDA530F4299EBF9663339EFD3" ma:contentTypeVersion="18" ma:contentTypeDescription="Crée un document." ma:contentTypeScope="" ma:versionID="ac40bb32a7f176d3c051f19597d0493e">
  <xsd:schema xmlns:xsd="http://www.w3.org/2001/XMLSchema" xmlns:xs="http://www.w3.org/2001/XMLSchema" xmlns:p="http://schemas.microsoft.com/office/2006/metadata/properties" xmlns:ns2="7028f5d2-4772-4a83-9733-7a1ea6043340" xmlns:ns3="4afc5941-c9af-4327-adc1-ea43d39736b4" xmlns:ns4="51e8c248-664d-4c16-ad03-cd7369bf21c8" targetNamespace="http://schemas.microsoft.com/office/2006/metadata/properties" ma:root="true" ma:fieldsID="adbba18a3882b145ec1ea62e6890771b" ns2:_="" ns3:_="" ns4:_="">
    <xsd:import namespace="7028f5d2-4772-4a83-9733-7a1ea6043340"/>
    <xsd:import namespace="4afc5941-c9af-4327-adc1-ea43d39736b4"/>
    <xsd:import namespace="51e8c248-664d-4c16-ad03-cd7369bf21c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AutoKeyPoints" minOccurs="0"/>
                <xsd:element ref="ns3:MediaServiceKeyPoints" minOccurs="0"/>
                <xsd:element ref="ns3:MediaServiceGenerationTime" minOccurs="0"/>
                <xsd:element ref="ns3:MediaServiceEventHashCode" minOccurs="0"/>
                <xsd:element ref="ns3:MediaServiceOCR" minOccurs="0"/>
                <xsd:element ref="ns4:SharedWithUsers" minOccurs="0"/>
                <xsd:element ref="ns4:SharedWithDetails"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28f5d2-4772-4a83-9733-7a1ea6043340"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ebb8819c-e12c-45d8-b85a-d8d2a1f97a86}" ma:internalName="TaxCatchAll" ma:showField="CatchAllData" ma:web="7028f5d2-4772-4a83-9733-7a1ea604334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afc5941-c9af-4327-adc1-ea43d39736b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Balises d’images" ma:readOnly="false" ma:fieldId="{5cf76f15-5ced-4ddc-b409-7134ff3c332f}" ma:taxonomyMulti="true" ma:sspId="cb3c148a-dbf0-46d8-a543-e2f4cf818de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1e8c248-664d-4c16-ad03-cd7369bf21c8" elementFormDefault="qualified">
    <xsd:import namespace="http://schemas.microsoft.com/office/2006/documentManagement/types"/>
    <xsd:import namespace="http://schemas.microsoft.com/office/infopath/2007/PartnerControls"/>
    <xsd:element name="SharedWithUsers" ma:index="2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CB3A50-E224-4793-BD8F-0D7EABB8B8F2}"/>
</file>

<file path=customXml/itemProps2.xml><?xml version="1.0" encoding="utf-8"?>
<ds:datastoreItem xmlns:ds="http://schemas.openxmlformats.org/officeDocument/2006/customXml" ds:itemID="{B3BA03FC-2FA8-4312-B6A5-0D41D9D335FC}"/>
</file>

<file path=customXml/itemProps3.xml><?xml version="1.0" encoding="utf-8"?>
<ds:datastoreItem xmlns:ds="http://schemas.openxmlformats.org/officeDocument/2006/customXml" ds:itemID="{1A51A3B1-7242-4DE9-9DCD-A565931CF7DB}"/>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FRANCAIS</vt:lpstr>
      <vt:lpstr>ENGLISH</vt:lpstr>
      <vt:lpstr>Feuil2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Camille Costaz</dc:creator>
  <cp:keywords/>
  <dc:description/>
  <cp:lastModifiedBy>Paul Eyssautier</cp:lastModifiedBy>
  <cp:revision/>
  <dcterms:created xsi:type="dcterms:W3CDTF">2023-02-16T15:33:52Z</dcterms:created>
  <dcterms:modified xsi:type="dcterms:W3CDTF">2024-06-13T17:32:54Z</dcterms:modified>
  <cp:category/>
  <cp:contentStatus/>
</cp:coreProperties>
</file>