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R:\1. Clients\5. Grands Evenements\I\IPEM\2024\"/>
    </mc:Choice>
  </mc:AlternateContent>
  <xr:revisionPtr revIDLastSave="0" documentId="13_ncr:1_{0EF89F12-8286-4233-BC7B-463A25950623}" xr6:coauthVersionLast="47" xr6:coauthVersionMax="47" xr10:uidLastSave="{00000000-0000-0000-0000-000000000000}"/>
  <bookViews>
    <workbookView xWindow="-108" yWindow="-108" windowWidth="23256" windowHeight="12576" xr2:uid="{D06A54F9-0A29-4C0F-BD5D-7DB8832057F6}"/>
  </bookViews>
  <sheets>
    <sheet name="FRANCAIS" sheetId="1" r:id="rId1"/>
    <sheet name="ENGLISH" sheetId="3" r:id="rId2"/>
    <sheet name="Feuil2"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3" l="1"/>
  <c r="F68" i="3" s="1"/>
  <c r="D67" i="1"/>
  <c r="F67" i="1" s="1"/>
  <c r="D71" i="3" l="1"/>
  <c r="F71" i="3" s="1"/>
  <c r="D69" i="3"/>
  <c r="F69" i="3" s="1"/>
  <c r="D67" i="3"/>
  <c r="F67" i="3" s="1"/>
  <c r="D64" i="3"/>
  <c r="F64" i="3" s="1"/>
  <c r="D63" i="3"/>
  <c r="F63" i="3" s="1"/>
  <c r="D62" i="3"/>
  <c r="F62" i="3" s="1"/>
  <c r="D25" i="3"/>
  <c r="F25" i="3" s="1"/>
  <c r="D13" i="3"/>
  <c r="F13" i="3" s="1"/>
  <c r="D22" i="3"/>
  <c r="F22" i="3" s="1"/>
  <c r="D20" i="3"/>
  <c r="F20" i="3" s="1"/>
  <c r="D15" i="3"/>
  <c r="F15" i="3" s="1"/>
  <c r="D17" i="3"/>
  <c r="F17" i="3" s="1"/>
  <c r="D36" i="3"/>
  <c r="F36" i="3" s="1"/>
  <c r="D34" i="3"/>
  <c r="F34" i="3" s="1"/>
  <c r="D31" i="3"/>
  <c r="F31" i="3" s="1"/>
  <c r="D29" i="3"/>
  <c r="F29" i="3" s="1"/>
  <c r="D73" i="3"/>
  <c r="F73" i="3" s="1"/>
  <c r="D74" i="3"/>
  <c r="F74" i="3" s="1"/>
  <c r="D75" i="3"/>
  <c r="F75" i="3" s="1"/>
  <c r="D76" i="3"/>
  <c r="F76" i="3" s="1"/>
  <c r="D77" i="3"/>
  <c r="F77" i="3" s="1"/>
  <c r="D55" i="3"/>
  <c r="F55" i="3" s="1"/>
  <c r="D56" i="3"/>
  <c r="F56" i="3" s="1"/>
  <c r="D57" i="3"/>
  <c r="F57" i="3" s="1"/>
  <c r="D58" i="3"/>
  <c r="F58" i="3" s="1"/>
  <c r="D59" i="3"/>
  <c r="F59" i="3" s="1"/>
  <c r="D60" i="3"/>
  <c r="F60" i="3" s="1"/>
  <c r="D52" i="3"/>
  <c r="F52" i="3" s="1"/>
  <c r="D50" i="3"/>
  <c r="F50" i="3" s="1"/>
  <c r="D48" i="3"/>
  <c r="F48" i="3" s="1"/>
  <c r="D46" i="3"/>
  <c r="F46" i="3" s="1"/>
  <c r="D44" i="3"/>
  <c r="F44" i="3" s="1"/>
  <c r="D42" i="3"/>
  <c r="F42" i="3" s="1"/>
  <c r="D39" i="3"/>
  <c r="F39" i="3" s="1"/>
  <c r="D27" i="3"/>
  <c r="D25" i="1"/>
  <c r="D27" i="1"/>
  <c r="F27" i="1" s="1"/>
  <c r="D29" i="1"/>
  <c r="F29" i="1" s="1"/>
  <c r="D31" i="1"/>
  <c r="F31" i="1" s="1"/>
  <c r="D34" i="1"/>
  <c r="F34" i="1" s="1"/>
  <c r="D36" i="1"/>
  <c r="D13" i="1"/>
  <c r="F13" i="1" s="1"/>
  <c r="D22" i="1"/>
  <c r="F22" i="1" s="1"/>
  <c r="D20" i="1"/>
  <c r="F20" i="1" s="1"/>
  <c r="D15" i="1"/>
  <c r="F15" i="1" s="1"/>
  <c r="D17" i="1"/>
  <c r="F17" i="1" s="1"/>
  <c r="D68" i="1"/>
  <c r="F68" i="1" s="1"/>
  <c r="D69" i="1"/>
  <c r="F69" i="1" s="1"/>
  <c r="D71" i="1"/>
  <c r="F71" i="1" s="1"/>
  <c r="D73" i="1"/>
  <c r="F73" i="1" s="1"/>
  <c r="D74" i="1"/>
  <c r="F74" i="1" s="1"/>
  <c r="D75" i="1"/>
  <c r="F75" i="1" s="1"/>
  <c r="D76" i="1"/>
  <c r="F76" i="1" s="1"/>
  <c r="D77" i="1"/>
  <c r="F77" i="1" s="1"/>
  <c r="D62" i="1"/>
  <c r="F62" i="1" s="1"/>
  <c r="D63" i="1"/>
  <c r="F63" i="1" s="1"/>
  <c r="D64" i="1"/>
  <c r="F64" i="1" s="1"/>
  <c r="D55" i="1"/>
  <c r="F55" i="1" s="1"/>
  <c r="D56" i="1"/>
  <c r="F56" i="1" s="1"/>
  <c r="D57" i="1"/>
  <c r="F57" i="1" s="1"/>
  <c r="D58" i="1"/>
  <c r="F58" i="1" s="1"/>
  <c r="D59" i="1"/>
  <c r="F59" i="1" s="1"/>
  <c r="D60" i="1"/>
  <c r="F60" i="1" s="1"/>
  <c r="D52" i="1"/>
  <c r="F52" i="1" s="1"/>
  <c r="D50" i="1"/>
  <c r="F50" i="1" s="1"/>
  <c r="D48" i="1"/>
  <c r="F48" i="1" s="1"/>
  <c r="D46" i="1"/>
  <c r="F46" i="1" s="1"/>
  <c r="D44" i="1"/>
  <c r="F44" i="1" s="1"/>
  <c r="D42" i="1"/>
  <c r="F42" i="1" s="1"/>
  <c r="D39" i="1"/>
  <c r="F39" i="1" s="1"/>
  <c r="F27" i="3" l="1"/>
  <c r="F78" i="3" s="1"/>
  <c r="D78" i="3"/>
  <c r="I75" i="3"/>
  <c r="I76" i="3" s="1"/>
  <c r="F36" i="1"/>
  <c r="D78" i="1"/>
  <c r="I75" i="1"/>
  <c r="I76" i="1" s="1"/>
  <c r="F25" i="1"/>
  <c r="F78" i="1" l="1"/>
  <c r="I78" i="1" s="1"/>
  <c r="I78" i="3"/>
  <c r="I77" i="3"/>
  <c r="I77" i="1"/>
</calcChain>
</file>

<file path=xl/sharedStrings.xml><?xml version="1.0" encoding="utf-8"?>
<sst xmlns="http://schemas.openxmlformats.org/spreadsheetml/2006/main" count="193" uniqueCount="166">
  <si>
    <t>1 BON DE COMMANDE PAR JOUR &amp; PAR LIVRAISON</t>
  </si>
  <si>
    <t xml:space="preserve">VOTRE SOCIETE </t>
  </si>
  <si>
    <t xml:space="preserve">NOM DE LA SOCIETE </t>
  </si>
  <si>
    <t>NOM DU CONTACT</t>
  </si>
  <si>
    <t>E-MAIL</t>
  </si>
  <si>
    <t>TEL</t>
  </si>
  <si>
    <t>LE SALON</t>
  </si>
  <si>
    <t>NOM DU SALON</t>
  </si>
  <si>
    <t xml:space="preserve">N° CONTACT SUR PLACE </t>
  </si>
  <si>
    <t>LA LIVRAISON</t>
  </si>
  <si>
    <t>DATE DE LIVRAISON</t>
  </si>
  <si>
    <t>Quantité</t>
  </si>
  <si>
    <t>Prix Unitaire HT</t>
  </si>
  <si>
    <t>Total HT</t>
  </si>
  <si>
    <t>Taux de TVA</t>
  </si>
  <si>
    <t>Montal total TTC</t>
  </si>
  <si>
    <t xml:space="preserve">Vos commandes doivent être envoyées 10 jours avant l'événement 
Les livraisons s'effectuent dans un créneau d'une heure
Les frais de livraisons sont de 30€HT pour un montant de commande inférieur à 300€HT. 
Pour un montant supérieur, ils correspondent à 10% du montant de la facture. 
Toute commande doit être réglée avant livraison </t>
  </si>
  <si>
    <t xml:space="preserve">La pause sucrée </t>
  </si>
  <si>
    <t>Les mini-viennoiseries - 20 pièces</t>
  </si>
  <si>
    <t>Mini croissant, mini pain au chocolat et mini pain aux raisins</t>
  </si>
  <si>
    <t xml:space="preserve">Les brochettes de Fuits - 30 pièces </t>
  </si>
  <si>
    <t xml:space="preserve">Les Mini moelleux - 30 pièces </t>
  </si>
  <si>
    <t xml:space="preserve">Les Planches </t>
  </si>
  <si>
    <t xml:space="preserve">Plateaux de charcuterie artisanale du Mont Charvin </t>
  </si>
  <si>
    <t>Noix de Jambon, Saucisson sec, Tavaillon de bœuf séché. Accompagné de Fruits secs et fruits moelleux, beurre doux et salé d’échiré, Grand pain de campagne tranché du Moulin des Moissons nature &amp; pain aux fruits</t>
  </si>
  <si>
    <t xml:space="preserve">Planches dressées de fromages affinés AOC de nos régions </t>
  </si>
  <si>
    <t>Exemple de fromages : Brie de Meaux, Cantal, Fourme d’Ambert, Saint Félicien, Saint Nectaire…</t>
  </si>
  <si>
    <t>Le Mixte - 44 pièces</t>
  </si>
  <si>
    <t xml:space="preserve">Les lunchs bag sandwichs </t>
  </si>
  <si>
    <t xml:space="preserve">Formule viande 1 </t>
  </si>
  <si>
    <t xml:space="preserve">Formule poisson 1 </t>
  </si>
  <si>
    <t>Formule végé 1</t>
  </si>
  <si>
    <t xml:space="preserve">Formule viande 2 </t>
  </si>
  <si>
    <t xml:space="preserve">Formule poisson 2 </t>
  </si>
  <si>
    <t xml:space="preserve">Formule végé 2 </t>
  </si>
  <si>
    <t>Les boissons fraiches</t>
  </si>
  <si>
    <t>6 Jus de pomme Patrick Font 1L</t>
  </si>
  <si>
    <t>6 Jus d'orange Patrick Font 1L</t>
  </si>
  <si>
    <t>6 Coca-cola 1,5L</t>
  </si>
  <si>
    <t>6 Coca-cola Zéro 1,5L</t>
  </si>
  <si>
    <t>Les boissons alcoolisées</t>
  </si>
  <si>
    <t>Les extras</t>
  </si>
  <si>
    <t xml:space="preserve">Personnel de service </t>
  </si>
  <si>
    <t xml:space="preserve">1 Maître d'hôtel </t>
  </si>
  <si>
    <t xml:space="preserve">Heure complémentaire jour </t>
  </si>
  <si>
    <t xml:space="preserve">Mobilier </t>
  </si>
  <si>
    <t>Lot de 50 gobelets 10cl</t>
  </si>
  <si>
    <t>Lot de 50 gobelets 20cl</t>
  </si>
  <si>
    <t>TOTAL GENERAL</t>
  </si>
  <si>
    <t xml:space="preserve">Lot de 10 flutes à champagne </t>
  </si>
  <si>
    <t xml:space="preserve">Lot de 10 verres à pied </t>
  </si>
  <si>
    <t xml:space="preserve">Livraison HT </t>
  </si>
  <si>
    <t xml:space="preserve">Lot de 100 serviettes cocktail </t>
  </si>
  <si>
    <t xml:space="preserve">TOTAL HT avec livraison </t>
  </si>
  <si>
    <t xml:space="preserve">TOTAL </t>
  </si>
  <si>
    <t xml:space="preserve">TOTAL TTC </t>
  </si>
  <si>
    <t>08h-09h</t>
  </si>
  <si>
    <t>11h-12h</t>
  </si>
  <si>
    <t>15h-16h</t>
  </si>
  <si>
    <t>17h-18h</t>
  </si>
  <si>
    <t>BON DE COMMANDE à retourner à commandes@fleurdemets.com</t>
  </si>
  <si>
    <t xml:space="preserve">Brochettes de fruits de saison </t>
  </si>
  <si>
    <t xml:space="preserve">1 buffet de 2 mètres nappé noir </t>
  </si>
  <si>
    <t xml:space="preserve">HORAIRES SOUHAITES DE LIVRAISON (Choisir un créneau de 1h) </t>
  </si>
  <si>
    <t xml:space="preserve">Tartelettes Risotto Verde et Curcuma / Caillés de Brebis à la Menthe, Carottes Pickles / Fondants aux Champignons des Bois et Comté, Micro Cress / Mini Moelleux au Chèvre, Oeuf de Caille et Noisettes Concassées / Moelleux à l'Encre de Seiche, Poulpe Poêlé, Emulsion au Combava et Basilic / Cubes de Saumon Gravlax, Trio de Sésames Torréfiés / Tatakis de Filet de Boeuf Poêlé, Artichaut Mariné à l'Huile de Noix </t>
  </si>
  <si>
    <r>
      <t>LE MIXTE -</t>
    </r>
    <r>
      <rPr>
        <b/>
        <sz val="11"/>
        <color theme="1"/>
        <rFont val="Calibri"/>
        <family val="2"/>
        <scheme val="minor"/>
      </rPr>
      <t xml:space="preserve"> 28 pièces </t>
    </r>
  </si>
  <si>
    <r>
      <t xml:space="preserve">LE MIXTE - </t>
    </r>
    <r>
      <rPr>
        <b/>
        <sz val="11"/>
        <color theme="1"/>
        <rFont val="Calibri"/>
        <family val="2"/>
        <scheme val="minor"/>
      </rPr>
      <t>40 pièces</t>
    </r>
  </si>
  <si>
    <r>
      <t xml:space="preserve">LE VEGETARIEN - </t>
    </r>
    <r>
      <rPr>
        <b/>
        <sz val="11"/>
        <color theme="1"/>
        <rFont val="Calibri"/>
        <family val="2"/>
        <scheme val="minor"/>
      </rPr>
      <t xml:space="preserve">28 pièces </t>
    </r>
  </si>
  <si>
    <r>
      <t>LE VEGETARIEN -</t>
    </r>
    <r>
      <rPr>
        <b/>
        <sz val="11"/>
        <color theme="1"/>
        <rFont val="Calibri"/>
        <family val="2"/>
        <scheme val="minor"/>
      </rPr>
      <t xml:space="preserve"> 40 pièces</t>
    </r>
  </si>
  <si>
    <t>Caillés de Brebis à la Menthe, Carottes Pickles / Tartelettes Risotto Verde et Curcuma / Fondants aux Champignons des Bois et Comté, Micro Cress
Mini Moelleux au Chèvre, Oeuf de Caille et Noisettes Concassées / Mini Moelleux au Chèvre, Chutney de Potimarron et Citrouille, Poêlée de Champignons et Éclats de Châtaignes / Le "Tout" Rouge, Betterave Rouge et Tandoori / Le "Tout" Jaune, Betterave Jaune et Curcuma</t>
  </si>
  <si>
    <t xml:space="preserve">Les coffrets Biscornu / PIECES COCKTAILS SUCREES </t>
  </si>
  <si>
    <r>
      <t>LE PLATEAU GOURMAND -</t>
    </r>
    <r>
      <rPr>
        <b/>
        <sz val="11"/>
        <color theme="1"/>
        <rFont val="Calibri"/>
        <family val="2"/>
        <scheme val="minor"/>
      </rPr>
      <t xml:space="preserve"> 28 pièces </t>
    </r>
  </si>
  <si>
    <r>
      <t xml:space="preserve">LE PLATEAU GOURMAND - </t>
    </r>
    <r>
      <rPr>
        <b/>
        <sz val="11"/>
        <color theme="1"/>
        <rFont val="Calibri"/>
        <family val="2"/>
        <scheme val="minor"/>
      </rPr>
      <t>40 pièces</t>
    </r>
  </si>
  <si>
    <t>Dômes de Lemon Curd, Biscuit Croquant à la Noisette  / Tartelettes Pomme Verte Fondante, Chartreuse, Aneth / Tartelettes à la Clémentine Fondante / Tartelettes Vanille Caramel et Noisettes / Cubes de Pomme Fondante Infusée à la Verveine</t>
  </si>
  <si>
    <t xml:space="preserve">Les coffrets Biscornu / PIECES LUNCH SALEES </t>
  </si>
  <si>
    <t>Wrap saumon , Wrap bœuf pastrami, Buns saumon, Buns volaille</t>
  </si>
  <si>
    <t xml:space="preserve">Les coffrets Biscornu / PIECES COCKTAILS SALEES </t>
  </si>
  <si>
    <t>BON DE COMMANDE</t>
  </si>
  <si>
    <t>ORDER FORM</t>
  </si>
  <si>
    <t>1 PURCHASE ORDER PER DAY &amp; PER DELIVRY</t>
  </si>
  <si>
    <t>YOUR COMPANY</t>
  </si>
  <si>
    <t>THE EXHIBITION</t>
  </si>
  <si>
    <t>THE DELIVERY</t>
  </si>
  <si>
    <t>COMPANY NAME</t>
  </si>
  <si>
    <t>CONTACT NAME</t>
  </si>
  <si>
    <t>EXHIBITION NAME</t>
  </si>
  <si>
    <t>CONTACT ON SITE</t>
  </si>
  <si>
    <t>DELIVERY SCHEDULE (one choice for one delivery)</t>
  </si>
  <si>
    <t>DELIVERY DATE</t>
  </si>
  <si>
    <t>ORDER FORM to be returned to commandes@fleurdemets.com</t>
  </si>
  <si>
    <t>Quantity</t>
  </si>
  <si>
    <t>Unit Price, excl. VAT</t>
  </si>
  <si>
    <t>TOTAL excl. Vat</t>
  </si>
  <si>
    <t>VAT rates</t>
  </si>
  <si>
    <t>TOTAL including VAT</t>
  </si>
  <si>
    <t>Your orders must be sent 10 days before the event 
Deliveries are made within one hour
Delivery costs are 30 € exclud. VAT for an order amount less than 300 € exclud. VAT. 
For a higher amount, they correspond to 10% of the invoice amount. 
All orders must be paid before delivery</t>
  </si>
  <si>
    <t>The mini danish pastries - 20 pieces</t>
  </si>
  <si>
    <t>Mini croissant, mini pain au chocolat and mini raisin bread</t>
  </si>
  <si>
    <t xml:space="preserve">Mini soft cakes - 30 pièces </t>
  </si>
  <si>
    <t xml:space="preserve">Mini fruits skewers - 30 pièces </t>
  </si>
  <si>
    <t>Melon &amp; watermelon skewer and Watermelon &amp; strawberry skewer</t>
  </si>
  <si>
    <t xml:space="preserve">Assortment of 30 mini cake </t>
  </si>
  <si>
    <t>Sweet break</t>
  </si>
  <si>
    <t xml:space="preserve">Delicatessen and cheese board  </t>
  </si>
  <si>
    <t xml:space="preserve">Delicatessen board  </t>
  </si>
  <si>
    <t>Cheese board</t>
  </si>
  <si>
    <t>Assortment of charcuterie pre-cut to facilitate the tasting standing and presented on natural slate sheets: Dried ham, dry sausage, mortadella, coppa..</t>
  </si>
  <si>
    <t>Example : Brie de Meaux, Cantal, Fourme d’Ambert, Saint Félicien, Saint Nectaire…</t>
  </si>
  <si>
    <t>Risotto Verde and Turmeric Tartlets / Sheep with Mint, Pickled Carrots / Mushroom and Comté Fondants, Micro Cress / Mini Cake with Goat Cheese, Quail Egg and Hazelnuts / Cuttlefish Ink Cake, Pan-fried Octopus, Combava and Basil / Gravlax Salmon Cubes, Roasted Sesame Trio / Seared Beef Tataki, Artichoke Marinated in Walnut Oil</t>
  </si>
  <si>
    <t>Risotto Verde and Turmeric Tartlets / Sheep with Mint, Pickled Carrots / Mushroom and Comté Fondants, Micro Cress / Mini Cake with Goat Cheese, Quail Egg and Hazelnuts / Cuttlefish Ink Cake, Pan-fried Octopus, Combava and Basil / Gravlax Salmon Cubes, Roasted Sesame Trio / Seared Beef Tataki, Artichoke Marinated in Walnut Oil / Gingerbread, Pan-fried Honey / Orange Pumpkin, Smoked Duck Breast, Orange Jam</t>
  </si>
  <si>
    <t>Sheep with Mint, Pickled Carrots / Risotto Verde and Turmeric Tartlets / Mushroom and Comté Fondants, Micro Cress / Mini cake with goat cheese, Quail Egg and Hazelnut / Mini cake with goat cheese, pumpkin chutney, pan-fried mushrooms and chestnut slivers / The « all red », Beetroot and Tandoori / The « all yellow », Yellow Beetroot and Turmeric</t>
  </si>
  <si>
    <t>Biscornu / Trays of cocktail salted pieces</t>
  </si>
  <si>
    <t>Biscornu / Trays of cocktail sweet pieces</t>
  </si>
  <si>
    <t>Lemon Curd Dome, Crunchy Hazelnut Biscuit / Green Apple, Chartreuse and Dill Tartelettes / Clementine Tartelettes / Vanilla Caramel and Hazelnut Tartelettes / Verbena Infused Apple Cubes</t>
  </si>
  <si>
    <t>Salmon Wrap / Pastrami Beef Wrap / Salmon Bun / Poultry Bun, Caesar Style </t>
  </si>
  <si>
    <t>Biscornu / Tray of lunch salted pieces</t>
  </si>
  <si>
    <t xml:space="preserve">Lunchs bag sandwichs </t>
  </si>
  <si>
    <t>6 Apple juice Patrick Font 1L</t>
  </si>
  <si>
    <t>6 Orange juice Patrick Font 1L</t>
  </si>
  <si>
    <t>Fresh drinks</t>
  </si>
  <si>
    <t>Alcoholic beverages</t>
  </si>
  <si>
    <t>Extras</t>
  </si>
  <si>
    <t>Furniture</t>
  </si>
  <si>
    <t>Overtime per day</t>
  </si>
  <si>
    <t>1 buffet of 2m</t>
  </si>
  <si>
    <t xml:space="preserve">50 Natural paper cups 10cl </t>
  </si>
  <si>
    <t xml:space="preserve">50 Natural paper cups 21cl </t>
  </si>
  <si>
    <t xml:space="preserve">10 Disposable champagne flutes </t>
  </si>
  <si>
    <t xml:space="preserve">10 Disposable wine glasses </t>
  </si>
  <si>
    <t>100 Cocktail napkins</t>
  </si>
  <si>
    <t>IPEM 2024</t>
  </si>
  <si>
    <t>N° STAND</t>
  </si>
  <si>
    <t>NIVEAU/HALL</t>
  </si>
  <si>
    <t>FLOOR/HALL</t>
  </si>
  <si>
    <t>BOOTH NUMBER</t>
  </si>
  <si>
    <t>Champagne Cristian Senez</t>
  </si>
  <si>
    <t>Panery - WHITE</t>
  </si>
  <si>
    <t>Panery - RED</t>
  </si>
  <si>
    <t xml:space="preserve">Panery - BLANC </t>
  </si>
  <si>
    <t xml:space="preserve">Panery - ROUGE </t>
  </si>
  <si>
    <t xml:space="preserve">Petit matériel </t>
  </si>
  <si>
    <t>1 Maître d'hôtel responsable</t>
  </si>
  <si>
    <t xml:space="preserve"> </t>
  </si>
  <si>
    <t>Small equipment</t>
  </si>
  <si>
    <t>1 Manager Waiter</t>
  </si>
  <si>
    <t xml:space="preserve">1 Waiter </t>
  </si>
  <si>
    <t>12 Vittel 1L</t>
  </si>
  <si>
    <t>12 Perrier 1L</t>
  </si>
  <si>
    <t>Caravelle poulet crème d’avocat , Salade de tomates &amp; nectarines au Parmigano Reggiano , Brownies Chocolat, Crème Légère et Noix de Pécan</t>
  </si>
  <si>
    <t>Bagnat thon crudités, Salade de haricots colorésl, Tiramisu aux fruits rouges</t>
  </si>
  <si>
    <t>Wrap fromage de brebis piquillos , Salade de pois chiche façon Afrique du Nord,, Pot Salade de fruits frais</t>
  </si>
  <si>
    <t xml:space="preserve">Wrap au Pastrami et Coleslaw, Salade de pois chiche façon Afrique du Nord, Nougat &amp; abricot </t>
  </si>
  <si>
    <t>Suédois au saumon et cream cheese,Salade pourpre quinoa betterave, concombre &amp; gambas, Brownies Chocolat, Crème Légère et Noix de Pécan</t>
  </si>
  <si>
    <t>Bagel au Pesto, Tomate Confite, Mozza , Salade de haricots colorés , Tiramisu aux fruits rouges</t>
  </si>
  <si>
    <t>Tomato &amp; nectarine salad with Parmigano Reggiano / Avocado cream chicken / Chocolate, Light Cream and Pecan Brownies</t>
  </si>
  <si>
    <t>Colorful Bean Salad/ Bagnat tuna / « Tiramisu with red fruits</t>
  </si>
  <si>
    <t>North African style chickpea salads / Sheep's cheese wrap with piquillos  / Fresh fruit salad pot</t>
  </si>
  <si>
    <t xml:space="preserve">North African style chickpea salad / Pastrami and Coleslaw wrap / Nougat &amp; Apricot  </t>
  </si>
  <si>
    <t>Purple salad with quinoa and beetroot / Salmon and cream cheese /  Chocolate, Light Cream and Pecan Brownies</t>
  </si>
  <si>
    <t>Colorful Bean Salad / Bagel with pesto, tomato confit and mozzarella cheese / «Tiramisu with red fruits</t>
  </si>
  <si>
    <t>Meat formula DAY 1</t>
  </si>
  <si>
    <t>Fish formula DAY 1</t>
  </si>
  <si>
    <t>Veggie formula DAY 1</t>
  </si>
  <si>
    <t>Meat formula DAY 2</t>
  </si>
  <si>
    <t>Fish formula DAY 2</t>
  </si>
  <si>
    <t>Veggie formula DAY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</si>
</sst>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 #,##0.00_)\ &quot;€&quot;_ ;_ * \(#,##0.00\)\ &quot;€&quot;_ ;_ * &quot;-&quot;??_)\ &quot;€&quot;_ ;_ @_ "/>
    <numFmt numFmtId="165" formatCode="_-* #,##0.00\ [$€-40C]_-;\-* #,##0.00\ [$€-40C]_-;_-* &quot;-&quot;??\ [$€-40C]_-;_-@_-"/>
    <numFmt numFmtId="166" formatCode="0000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u/>
      <sz val="11"/>
      <color theme="10"/>
      <name val="Calibri"/>
      <family val="2"/>
      <scheme val="minor"/>
    </font>
    <font>
      <i/>
      <sz val="8"/>
      <color theme="1"/>
      <name val="Calibri"/>
      <family val="2"/>
      <scheme val="minor"/>
    </font>
    <font>
      <sz val="11"/>
      <color theme="0"/>
      <name val="Calibri"/>
      <family val="2"/>
      <scheme val="minor"/>
    </font>
    <font>
      <b/>
      <sz val="11"/>
      <name val="Calibri"/>
      <family val="2"/>
      <scheme val="minor"/>
    </font>
    <font>
      <b/>
      <i/>
      <sz val="9"/>
      <color theme="1"/>
      <name val="Calibri"/>
      <family val="2"/>
      <scheme val="minor"/>
    </font>
    <font>
      <b/>
      <sz val="12"/>
      <color rgb="FFFF0000"/>
      <name val="Calibri"/>
      <family val="2"/>
      <scheme val="minor"/>
    </font>
    <font>
      <sz val="11"/>
      <color theme="1"/>
      <name val="Calibri"/>
      <family val="2"/>
    </font>
    <font>
      <sz val="11"/>
      <color rgb="FF000000"/>
      <name val="Calibri"/>
      <family val="2"/>
    </font>
    <font>
      <b/>
      <sz val="11"/>
      <color theme="1"/>
      <name val="Calibri"/>
      <family val="2"/>
    </font>
    <font>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14">
    <xf numFmtId="0" fontId="0" fillId="0" borderId="0" xfId="0"/>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0" fontId="7" fillId="0" borderId="0" xfId="0" applyFont="1" applyProtection="1">
      <protection locked="0"/>
    </xf>
    <xf numFmtId="165" fontId="7" fillId="0" borderId="0" xfId="0" applyNumberFormat="1" applyFont="1" applyAlignment="1" applyProtection="1">
      <alignment wrapText="1"/>
      <protection locked="0"/>
    </xf>
    <xf numFmtId="165" fontId="7" fillId="0" borderId="0" xfId="1" applyNumberFormat="1" applyFont="1" applyFill="1" applyBorder="1" applyAlignment="1" applyProtection="1">
      <alignment wrapText="1"/>
      <protection locked="0"/>
    </xf>
    <xf numFmtId="10" fontId="7" fillId="0" borderId="0" xfId="2" applyNumberFormat="1" applyFont="1" applyFill="1" applyBorder="1" applyAlignment="1" applyProtection="1">
      <alignment wrapText="1"/>
      <protection locked="0"/>
    </xf>
    <xf numFmtId="44" fontId="7" fillId="0" borderId="0" xfId="1" applyFont="1" applyFill="1" applyBorder="1" applyAlignment="1" applyProtection="1">
      <alignment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165" fontId="0" fillId="0" borderId="0" xfId="1" applyNumberFormat="1" applyFont="1" applyAlignment="1" applyProtection="1">
      <alignment wrapText="1"/>
      <protection locked="0"/>
    </xf>
    <xf numFmtId="10" fontId="0" fillId="0" borderId="0" xfId="2" applyNumberFormat="1" applyFont="1" applyAlignment="1" applyProtection="1">
      <alignment wrapText="1"/>
      <protection locked="0"/>
    </xf>
    <xf numFmtId="44" fontId="0" fillId="0" borderId="0" xfId="1" applyFont="1" applyAlignment="1" applyProtection="1">
      <alignment wrapText="1"/>
      <protection locked="0"/>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165" fontId="10" fillId="0" borderId="1" xfId="0" applyNumberFormat="1" applyFont="1" applyBorder="1"/>
    <xf numFmtId="44" fontId="9" fillId="0" borderId="1" xfId="1" applyFont="1" applyBorder="1" applyProtection="1"/>
    <xf numFmtId="44" fontId="9" fillId="0" borderId="1" xfId="0" applyNumberFormat="1" applyFont="1" applyBorder="1"/>
    <xf numFmtId="0" fontId="0" fillId="0" borderId="16" xfId="0" applyBorder="1"/>
    <xf numFmtId="165" fontId="0" fillId="0" borderId="1" xfId="0" applyNumberFormat="1" applyBorder="1" applyAlignment="1">
      <alignment wrapText="1"/>
    </xf>
    <xf numFmtId="165" fontId="0" fillId="0" borderId="1" xfId="1" applyNumberFormat="1" applyFont="1" applyBorder="1" applyAlignment="1" applyProtection="1">
      <alignment wrapText="1"/>
    </xf>
    <xf numFmtId="10" fontId="0" fillId="0" borderId="1" xfId="2" applyNumberFormat="1" applyFont="1" applyBorder="1" applyAlignment="1" applyProtection="1">
      <alignment wrapText="1"/>
    </xf>
    <xf numFmtId="44" fontId="0" fillId="0" borderId="17" xfId="1" applyFont="1" applyBorder="1" applyAlignment="1" applyProtection="1">
      <alignment wrapText="1"/>
    </xf>
    <xf numFmtId="0" fontId="0" fillId="0" borderId="1" xfId="0" applyBorder="1"/>
    <xf numFmtId="44" fontId="0" fillId="0" borderId="1" xfId="1" applyFont="1" applyBorder="1" applyAlignment="1" applyProtection="1">
      <alignment wrapText="1"/>
    </xf>
    <xf numFmtId="44" fontId="0" fillId="0" borderId="34" xfId="1" applyFont="1" applyBorder="1" applyAlignment="1" applyProtection="1">
      <alignment wrapText="1"/>
    </xf>
    <xf numFmtId="165" fontId="8" fillId="0" borderId="1" xfId="0" applyNumberFormat="1" applyFont="1" applyBorder="1"/>
    <xf numFmtId="165" fontId="8" fillId="3" borderId="1" xfId="0" applyNumberFormat="1" applyFont="1" applyFill="1" applyBorder="1"/>
    <xf numFmtId="0" fontId="0" fillId="4" borderId="1" xfId="0"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10" fontId="0" fillId="0" borderId="1" xfId="0" applyNumberFormat="1" applyBorder="1" applyAlignment="1">
      <alignment horizontal="right" vertical="center" wrapText="1"/>
    </xf>
    <xf numFmtId="0" fontId="12" fillId="0" borderId="1" xfId="0" applyFont="1" applyBorder="1"/>
    <xf numFmtId="164" fontId="11" fillId="0" borderId="1" xfId="0" applyNumberFormat="1" applyFont="1" applyBorder="1" applyAlignment="1">
      <alignment horizontal="left" vertical="center" wrapText="1"/>
    </xf>
    <xf numFmtId="10" fontId="11" fillId="0" borderId="1" xfId="0" applyNumberFormat="1" applyFont="1" applyBorder="1" applyAlignment="1">
      <alignment horizontal="right" vertical="center" wrapText="1"/>
    </xf>
    <xf numFmtId="0" fontId="14" fillId="0" borderId="26" xfId="0" applyFont="1" applyBorder="1" applyAlignment="1">
      <alignment horizontal="left"/>
    </xf>
    <xf numFmtId="165" fontId="0" fillId="0" borderId="1" xfId="1" applyNumberFormat="1" applyFont="1" applyFill="1" applyBorder="1" applyAlignment="1" applyProtection="1">
      <alignment wrapText="1"/>
    </xf>
    <xf numFmtId="10" fontId="0" fillId="0" borderId="1" xfId="2" applyNumberFormat="1" applyFont="1" applyFill="1" applyBorder="1" applyAlignment="1" applyProtection="1">
      <alignment wrapText="1"/>
    </xf>
    <xf numFmtId="44" fontId="0" fillId="0" borderId="17" xfId="1" applyFont="1" applyFill="1" applyBorder="1" applyAlignment="1" applyProtection="1">
      <alignment wrapText="1"/>
    </xf>
    <xf numFmtId="164" fontId="14" fillId="0" borderId="1" xfId="0" applyNumberFormat="1" applyFont="1" applyBorder="1" applyAlignment="1">
      <alignment horizontal="center"/>
    </xf>
    <xf numFmtId="10" fontId="14" fillId="0" borderId="1" xfId="0" applyNumberFormat="1" applyFont="1" applyBorder="1" applyAlignment="1">
      <alignment horizontal="right"/>
    </xf>
    <xf numFmtId="0" fontId="0" fillId="0" borderId="0" xfId="0" applyAlignment="1">
      <alignment horizontal="center" vertical="center" wrapText="1"/>
    </xf>
    <xf numFmtId="0" fontId="7"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14" fillId="0" borderId="1" xfId="0" applyFont="1" applyBorder="1" applyAlignment="1">
      <alignment horizontal="left"/>
    </xf>
    <xf numFmtId="0" fontId="11"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protection locked="0"/>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8" fillId="2" borderId="39" xfId="0" applyFont="1" applyFill="1" applyBorder="1" applyAlignment="1">
      <alignment horizontal="center"/>
    </xf>
    <xf numFmtId="0" fontId="8" fillId="2" borderId="26" xfId="0" applyFont="1" applyFill="1" applyBorder="1" applyAlignment="1">
      <alignment horizontal="center"/>
    </xf>
    <xf numFmtId="0" fontId="8" fillId="2" borderId="34" xfId="0" applyFont="1" applyFill="1" applyBorder="1" applyAlignment="1">
      <alignment horizontal="center"/>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3" xfId="0" applyFont="1" applyBorder="1" applyAlignment="1">
      <alignment vertical="center" wrapText="1"/>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xf numFmtId="0" fontId="4" fillId="0" borderId="34" xfId="0" applyFont="1" applyBorder="1" applyAlignment="1">
      <alignment horizontal="center"/>
    </xf>
    <xf numFmtId="0" fontId="4" fillId="0" borderId="26" xfId="0" applyFont="1" applyBorder="1" applyAlignment="1">
      <alignment horizontal="center"/>
    </xf>
    <xf numFmtId="0" fontId="9" fillId="0" borderId="34" xfId="0" applyFont="1" applyBorder="1" applyAlignment="1">
      <alignment horizontal="center"/>
    </xf>
    <xf numFmtId="0" fontId="9" fillId="0" borderId="26" xfId="0" applyFont="1" applyBorder="1" applyAlignment="1">
      <alignment horizontal="center"/>
    </xf>
    <xf numFmtId="0" fontId="0" fillId="4" borderId="35"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 fillId="3" borderId="41" xfId="0" applyFont="1" applyFill="1" applyBorder="1" applyAlignment="1">
      <alignment horizontal="center"/>
    </xf>
    <xf numFmtId="0" fontId="2" fillId="3" borderId="25" xfId="0" applyFont="1" applyFill="1" applyBorder="1" applyAlignment="1">
      <alignment horizontal="center"/>
    </xf>
    <xf numFmtId="0" fontId="2" fillId="3" borderId="19" xfId="0" applyFont="1" applyFill="1" applyBorder="1" applyAlignment="1">
      <alignment horizontal="center"/>
    </xf>
    <xf numFmtId="0" fontId="6" fillId="0" borderId="34" xfId="0" applyFont="1" applyBorder="1" applyAlignment="1">
      <alignment vertical="center" wrapText="1"/>
    </xf>
    <xf numFmtId="0" fontId="6" fillId="0" borderId="26" xfId="0" applyFont="1" applyBorder="1" applyAlignment="1">
      <alignment vertical="center" wrapText="1"/>
    </xf>
    <xf numFmtId="0" fontId="13" fillId="3" borderId="34"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2" fillId="3" borderId="1" xfId="0" applyFont="1" applyFill="1" applyBorder="1" applyAlignment="1">
      <alignment horizontal="center"/>
    </xf>
    <xf numFmtId="0" fontId="3" fillId="0" borderId="11" xfId="3" applyFont="1" applyBorder="1" applyAlignment="1" applyProtection="1">
      <alignment horizontal="center" vertical="center" wrapText="1"/>
    </xf>
    <xf numFmtId="0" fontId="3" fillId="0" borderId="0" xfId="3" applyFont="1" applyBorder="1" applyAlignment="1" applyProtection="1">
      <alignment horizontal="center" vertical="center" wrapText="1"/>
    </xf>
    <xf numFmtId="0" fontId="3" fillId="0" borderId="12" xfId="3" applyFont="1" applyBorder="1" applyAlignment="1" applyProtection="1">
      <alignment horizontal="center" vertical="center" wrapText="1"/>
    </xf>
    <xf numFmtId="0" fontId="2" fillId="2" borderId="3" xfId="0" applyFont="1" applyFill="1" applyBorder="1" applyAlignment="1">
      <alignment horizontal="center" vertical="center"/>
    </xf>
    <xf numFmtId="0" fontId="0" fillId="4" borderId="6" xfId="0" applyFill="1" applyBorder="1" applyAlignment="1" applyProtection="1">
      <alignment horizontal="center" vertical="center"/>
      <protection locked="0"/>
    </xf>
    <xf numFmtId="166" fontId="0" fillId="4" borderId="6" xfId="4" applyNumberFormat="1" applyFont="1" applyFill="1" applyBorder="1" applyAlignment="1" applyProtection="1">
      <alignment horizontal="center" vertical="center"/>
      <protection locked="0"/>
    </xf>
    <xf numFmtId="166" fontId="0" fillId="4" borderId="7" xfId="4" applyNumberFormat="1"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0" fillId="4" borderId="14" xfId="0" applyFill="1" applyBorder="1" applyAlignment="1" applyProtection="1">
      <alignment horizontal="center" vertical="center"/>
      <protection locked="0"/>
    </xf>
    <xf numFmtId="0" fontId="8" fillId="3" borderId="1" xfId="0" applyFont="1" applyFill="1" applyBorder="1" applyAlignment="1">
      <alignment horizontal="center"/>
    </xf>
    <xf numFmtId="0" fontId="4" fillId="2" borderId="18" xfId="0" applyFont="1" applyFill="1" applyBorder="1" applyAlignment="1">
      <alignment horizontal="center"/>
    </xf>
    <xf numFmtId="0" fontId="4" fillId="2" borderId="25" xfId="0" applyFont="1" applyFill="1" applyBorder="1" applyAlignment="1">
      <alignment horizontal="center"/>
    </xf>
    <xf numFmtId="0" fontId="4" fillId="2" borderId="2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8"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166" fontId="0" fillId="4" borderId="14" xfId="0" applyNumberFormat="1" applyFill="1" applyBorder="1" applyAlignment="1" applyProtection="1">
      <alignment horizontal="center" vertical="center"/>
      <protection locked="0"/>
    </xf>
    <xf numFmtId="166" fontId="0" fillId="4" borderId="15" xfId="0" applyNumberForma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3" fillId="2" borderId="23" xfId="0" applyFont="1" applyFill="1" applyBorder="1" applyAlignment="1">
      <alignment horizontal="center"/>
    </xf>
    <xf numFmtId="0" fontId="2" fillId="2" borderId="11" xfId="0" applyFont="1" applyFill="1" applyBorder="1" applyAlignment="1">
      <alignment horizontal="center"/>
    </xf>
    <xf numFmtId="0" fontId="2" fillId="2" borderId="24" xfId="0" applyFont="1" applyFill="1" applyBorder="1" applyAlignment="1">
      <alignment horizontal="center"/>
    </xf>
    <xf numFmtId="0" fontId="2" fillId="2" borderId="20" xfId="0" applyFont="1" applyFill="1" applyBorder="1" applyAlignment="1">
      <alignment horizontal="center" vertical="center"/>
    </xf>
    <xf numFmtId="0" fontId="2" fillId="2" borderId="13" xfId="0" applyFont="1" applyFill="1" applyBorder="1" applyAlignment="1">
      <alignment horizontal="center" vertic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cellXfs>
  <cellStyles count="5">
    <cellStyle name="Lien hypertexte" xfId="3" builtinId="8"/>
    <cellStyle name="Milliers" xfId="4" builtin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DB5C9-F859-46A8-A7EB-4C0C03A35C02}">
  <sheetPr>
    <pageSetUpPr fitToPage="1"/>
  </sheetPr>
  <dimension ref="A1:I85"/>
  <sheetViews>
    <sheetView tabSelected="1" topLeftCell="A40" zoomScaleNormal="100" workbookViewId="0">
      <selection activeCell="B67" sqref="B67"/>
    </sheetView>
  </sheetViews>
  <sheetFormatPr baseColWidth="10" defaultColWidth="11.44140625" defaultRowHeight="14.4" x14ac:dyDescent="0.3"/>
  <cols>
    <col min="1" max="1" width="50.5546875" style="3" customWidth="1"/>
    <col min="2" max="2" width="10.6640625" style="47" customWidth="1"/>
    <col min="3" max="3" width="10.6640625" style="10" customWidth="1"/>
    <col min="4" max="4" width="9.5546875" style="10" customWidth="1"/>
    <col min="5" max="6" width="10.6640625" style="10" customWidth="1"/>
    <col min="7" max="7" width="11.44140625" style="3"/>
    <col min="8" max="8" width="11.44140625" style="3" customWidth="1"/>
    <col min="9" max="9" width="13.21875" style="3" customWidth="1"/>
    <col min="10" max="16384" width="11.44140625" style="3"/>
  </cols>
  <sheetData>
    <row r="1" spans="1:9" ht="15" thickBot="1" x14ac:dyDescent="0.35">
      <c r="A1" s="94" t="s">
        <v>77</v>
      </c>
      <c r="B1" s="95"/>
      <c r="C1" s="95"/>
      <c r="D1" s="95"/>
      <c r="E1" s="95"/>
      <c r="F1" s="95"/>
      <c r="G1" s="95"/>
      <c r="H1" s="95"/>
      <c r="I1" s="96"/>
    </row>
    <row r="2" spans="1:9" ht="15" thickBot="1" x14ac:dyDescent="0.35">
      <c r="A2" s="106" t="s">
        <v>0</v>
      </c>
      <c r="B2" s="107"/>
      <c r="C2" s="107"/>
      <c r="D2" s="107"/>
      <c r="E2" s="107"/>
      <c r="F2" s="107"/>
      <c r="G2" s="107"/>
      <c r="H2" s="107"/>
      <c r="I2" s="108"/>
    </row>
    <row r="3" spans="1:9" s="4" customFormat="1" x14ac:dyDescent="0.3">
      <c r="A3" s="100" t="s">
        <v>1</v>
      </c>
      <c r="B3" s="84" t="s">
        <v>2</v>
      </c>
      <c r="C3" s="84"/>
      <c r="D3" s="84" t="s">
        <v>3</v>
      </c>
      <c r="E3" s="84"/>
      <c r="F3" s="84" t="s">
        <v>4</v>
      </c>
      <c r="G3" s="84"/>
      <c r="H3" s="84" t="s">
        <v>5</v>
      </c>
      <c r="I3" s="105"/>
    </row>
    <row r="4" spans="1:9" s="4" customFormat="1" ht="20.100000000000001" customHeight="1" thickBot="1" x14ac:dyDescent="0.35">
      <c r="A4" s="101"/>
      <c r="B4" s="85"/>
      <c r="C4" s="85"/>
      <c r="D4" s="85"/>
      <c r="E4" s="85"/>
      <c r="F4" s="85"/>
      <c r="G4" s="85"/>
      <c r="H4" s="86"/>
      <c r="I4" s="87"/>
    </row>
    <row r="5" spans="1:9" s="4" customFormat="1" x14ac:dyDescent="0.3">
      <c r="A5" s="109" t="s">
        <v>6</v>
      </c>
      <c r="B5" s="88" t="s">
        <v>7</v>
      </c>
      <c r="C5" s="88"/>
      <c r="D5" s="88" t="s">
        <v>132</v>
      </c>
      <c r="E5" s="88"/>
      <c r="F5" s="88" t="s">
        <v>131</v>
      </c>
      <c r="G5" s="88"/>
      <c r="H5" s="88" t="s">
        <v>8</v>
      </c>
      <c r="I5" s="102"/>
    </row>
    <row r="6" spans="1:9" s="4" customFormat="1" ht="20.100000000000001" customHeight="1" thickBot="1" x14ac:dyDescent="0.35">
      <c r="A6" s="110"/>
      <c r="B6" s="89" t="s">
        <v>130</v>
      </c>
      <c r="C6" s="89"/>
      <c r="D6" s="89"/>
      <c r="E6" s="89"/>
      <c r="F6" s="89"/>
      <c r="G6" s="89"/>
      <c r="H6" s="103"/>
      <c r="I6" s="104"/>
    </row>
    <row r="7" spans="1:9" s="4" customFormat="1" x14ac:dyDescent="0.3">
      <c r="A7" s="100" t="s">
        <v>9</v>
      </c>
      <c r="B7" s="84" t="s">
        <v>10</v>
      </c>
      <c r="C7" s="84"/>
      <c r="D7" s="97" t="s">
        <v>63</v>
      </c>
      <c r="E7" s="98"/>
      <c r="F7" s="98"/>
      <c r="G7" s="98"/>
      <c r="H7" s="98"/>
      <c r="I7" s="99"/>
    </row>
    <row r="8" spans="1:9" s="4" customFormat="1" ht="20.100000000000001" customHeight="1" thickBot="1" x14ac:dyDescent="0.35">
      <c r="A8" s="101"/>
      <c r="B8" s="85"/>
      <c r="C8" s="85"/>
      <c r="D8" s="67"/>
      <c r="E8" s="68"/>
      <c r="F8" s="68"/>
      <c r="G8" s="68"/>
      <c r="H8" s="68"/>
      <c r="I8" s="69"/>
    </row>
    <row r="9" spans="1:9" ht="15" customHeight="1" x14ac:dyDescent="0.3">
      <c r="A9" s="70" t="s">
        <v>60</v>
      </c>
      <c r="B9" s="70"/>
      <c r="C9" s="70"/>
      <c r="D9" s="70"/>
      <c r="E9" s="70"/>
      <c r="F9" s="70"/>
      <c r="G9" s="70"/>
      <c r="H9" s="70"/>
      <c r="I9" s="70"/>
    </row>
    <row r="10" spans="1:9" ht="15" customHeight="1" thickBot="1" x14ac:dyDescent="0.35">
      <c r="A10" s="71"/>
      <c r="B10" s="71"/>
      <c r="C10" s="71"/>
      <c r="D10" s="71"/>
      <c r="E10" s="71"/>
      <c r="F10" s="71"/>
      <c r="G10" s="71"/>
      <c r="H10" s="71"/>
      <c r="I10" s="71"/>
    </row>
    <row r="11" spans="1:9" ht="72.599999999999994" customHeight="1" thickBot="1" x14ac:dyDescent="0.35">
      <c r="A11"/>
      <c r="B11" s="15" t="s">
        <v>11</v>
      </c>
      <c r="C11" s="16" t="s">
        <v>12</v>
      </c>
      <c r="D11" s="16" t="s">
        <v>13</v>
      </c>
      <c r="E11" s="16" t="s">
        <v>14</v>
      </c>
      <c r="F11" s="17" t="s">
        <v>15</v>
      </c>
      <c r="G11" s="81" t="s">
        <v>16</v>
      </c>
      <c r="H11" s="81"/>
      <c r="I11" s="81"/>
    </row>
    <row r="12" spans="1:9" ht="15" customHeight="1" x14ac:dyDescent="0.3">
      <c r="A12" s="72" t="s">
        <v>17</v>
      </c>
      <c r="B12" s="73"/>
      <c r="C12" s="73"/>
      <c r="D12" s="73"/>
      <c r="E12" s="73"/>
      <c r="F12" s="74"/>
      <c r="G12" s="82"/>
      <c r="H12" s="82"/>
      <c r="I12" s="82"/>
    </row>
    <row r="13" spans="1:9" ht="15" customHeight="1" x14ac:dyDescent="0.3">
      <c r="A13" s="26" t="s">
        <v>18</v>
      </c>
      <c r="B13" s="31"/>
      <c r="C13" s="22">
        <v>30</v>
      </c>
      <c r="D13" s="23">
        <f>C13*B13</f>
        <v>0</v>
      </c>
      <c r="E13" s="24">
        <v>0.1</v>
      </c>
      <c r="F13" s="27">
        <f>D13*1.1</f>
        <v>0</v>
      </c>
      <c r="G13" s="82"/>
      <c r="H13" s="82"/>
      <c r="I13" s="82"/>
    </row>
    <row r="14" spans="1:9" ht="15" customHeight="1" x14ac:dyDescent="0.3">
      <c r="A14" s="75" t="s">
        <v>19</v>
      </c>
      <c r="B14" s="52"/>
      <c r="C14" s="52"/>
      <c r="D14" s="52"/>
      <c r="E14" s="52"/>
      <c r="F14" s="76"/>
      <c r="G14" s="82"/>
      <c r="H14" s="82"/>
      <c r="I14" s="82"/>
    </row>
    <row r="15" spans="1:9" ht="15" customHeight="1" x14ac:dyDescent="0.3">
      <c r="A15" s="33" t="s">
        <v>20</v>
      </c>
      <c r="B15" s="31"/>
      <c r="C15" s="34">
        <v>79</v>
      </c>
      <c r="D15" s="34">
        <f>C15*B15</f>
        <v>0</v>
      </c>
      <c r="E15" s="35">
        <v>0.1</v>
      </c>
      <c r="F15" s="34">
        <f>D15*1.1</f>
        <v>0</v>
      </c>
      <c r="G15" s="82"/>
      <c r="H15" s="82"/>
      <c r="I15" s="82"/>
    </row>
    <row r="16" spans="1:9" ht="15" customHeight="1" x14ac:dyDescent="0.3">
      <c r="A16" s="75" t="s">
        <v>61</v>
      </c>
      <c r="B16" s="52"/>
      <c r="C16" s="52"/>
      <c r="D16" s="52"/>
      <c r="E16" s="52"/>
      <c r="F16" s="76"/>
      <c r="G16" s="82"/>
      <c r="H16" s="82"/>
      <c r="I16" s="82"/>
    </row>
    <row r="17" spans="1:9" ht="15" customHeight="1" x14ac:dyDescent="0.3">
      <c r="A17" s="33" t="s">
        <v>21</v>
      </c>
      <c r="B17" s="31"/>
      <c r="C17" s="34">
        <v>32</v>
      </c>
      <c r="D17" s="34">
        <f>C17*B17</f>
        <v>0</v>
      </c>
      <c r="E17" s="35">
        <v>0.1</v>
      </c>
      <c r="F17" s="34">
        <f>D17*1.1</f>
        <v>0</v>
      </c>
      <c r="G17" s="82"/>
      <c r="H17" s="82"/>
      <c r="I17" s="82"/>
    </row>
    <row r="18" spans="1:9" ht="15" customHeight="1" x14ac:dyDescent="0.3">
      <c r="A18" s="32"/>
      <c r="B18" s="45"/>
      <c r="C18" s="32"/>
      <c r="D18" s="32"/>
      <c r="E18" s="32"/>
      <c r="F18" s="32"/>
      <c r="G18" s="82"/>
      <c r="H18" s="82"/>
      <c r="I18" s="82"/>
    </row>
    <row r="19" spans="1:9" ht="15" customHeight="1" x14ac:dyDescent="0.3">
      <c r="A19" s="77" t="s">
        <v>22</v>
      </c>
      <c r="B19" s="78"/>
      <c r="C19" s="78"/>
      <c r="D19" s="78"/>
      <c r="E19" s="78"/>
      <c r="F19" s="79"/>
      <c r="G19" s="82"/>
      <c r="H19" s="82"/>
      <c r="I19" s="82"/>
    </row>
    <row r="20" spans="1:9" ht="15" customHeight="1" x14ac:dyDescent="0.3">
      <c r="A20" s="36" t="s">
        <v>23</v>
      </c>
      <c r="B20" s="49"/>
      <c r="C20" s="37">
        <v>170</v>
      </c>
      <c r="D20" s="37">
        <f>C20*B20</f>
        <v>0</v>
      </c>
      <c r="E20" s="38">
        <v>0.1</v>
      </c>
      <c r="F20" s="37">
        <f>D20*1.1</f>
        <v>0</v>
      </c>
      <c r="G20" s="82"/>
      <c r="H20" s="82"/>
      <c r="I20" s="82"/>
    </row>
    <row r="21" spans="1:9" ht="24.9" customHeight="1" x14ac:dyDescent="0.3">
      <c r="A21" s="75" t="s">
        <v>24</v>
      </c>
      <c r="B21" s="52"/>
      <c r="C21" s="52"/>
      <c r="D21" s="52"/>
      <c r="E21" s="52"/>
      <c r="F21" s="76"/>
      <c r="G21" s="82"/>
      <c r="H21" s="82"/>
      <c r="I21" s="82"/>
    </row>
    <row r="22" spans="1:9" x14ac:dyDescent="0.3">
      <c r="A22" s="33" t="s">
        <v>25</v>
      </c>
      <c r="B22" s="49"/>
      <c r="C22" s="34">
        <v>170</v>
      </c>
      <c r="D22" s="34">
        <f>C22*B22</f>
        <v>0</v>
      </c>
      <c r="E22" s="35">
        <v>0.1</v>
      </c>
      <c r="F22" s="34">
        <f>D22*1.1</f>
        <v>0</v>
      </c>
      <c r="G22" s="82"/>
      <c r="H22" s="82"/>
      <c r="I22" s="82"/>
    </row>
    <row r="23" spans="1:9" ht="15" customHeight="1" x14ac:dyDescent="0.3">
      <c r="A23" s="75" t="s">
        <v>26</v>
      </c>
      <c r="B23" s="52"/>
      <c r="C23" s="52"/>
      <c r="D23" s="52"/>
      <c r="E23" s="52"/>
      <c r="F23" s="76"/>
      <c r="G23" s="82"/>
      <c r="H23" s="82"/>
      <c r="I23" s="82"/>
    </row>
    <row r="24" spans="1:9" ht="14.4" customHeight="1" x14ac:dyDescent="0.3">
      <c r="A24" s="60" t="s">
        <v>76</v>
      </c>
      <c r="B24" s="61"/>
      <c r="C24" s="61"/>
      <c r="D24" s="61"/>
      <c r="E24" s="61"/>
      <c r="F24" s="62"/>
      <c r="G24" s="82"/>
      <c r="H24" s="82"/>
      <c r="I24" s="82"/>
    </row>
    <row r="25" spans="1:9" ht="14.4" customHeight="1" x14ac:dyDescent="0.3">
      <c r="A25" s="21" t="s">
        <v>65</v>
      </c>
      <c r="B25" s="31"/>
      <c r="C25" s="22">
        <v>125</v>
      </c>
      <c r="D25" s="23">
        <f>C25*B25</f>
        <v>0</v>
      </c>
      <c r="E25" s="24">
        <v>0.1</v>
      </c>
      <c r="F25" s="25">
        <f>D25*1.1</f>
        <v>0</v>
      </c>
      <c r="G25" s="82"/>
      <c r="H25" s="82"/>
      <c r="I25" s="82"/>
    </row>
    <row r="26" spans="1:9" ht="39.6" customHeight="1" x14ac:dyDescent="0.3">
      <c r="A26" s="57" t="s">
        <v>64</v>
      </c>
      <c r="B26" s="58"/>
      <c r="C26" s="58"/>
      <c r="D26" s="58"/>
      <c r="E26" s="58"/>
      <c r="F26" s="59"/>
      <c r="G26" s="82"/>
      <c r="H26" s="82"/>
      <c r="I26" s="82"/>
    </row>
    <row r="27" spans="1:9" x14ac:dyDescent="0.3">
      <c r="A27" s="21" t="s">
        <v>66</v>
      </c>
      <c r="B27" s="31"/>
      <c r="C27" s="22">
        <v>175</v>
      </c>
      <c r="D27" s="23">
        <f t="shared" ref="D27:D64" si="0">C27*B27</f>
        <v>0</v>
      </c>
      <c r="E27" s="24">
        <v>0.1</v>
      </c>
      <c r="F27" s="25">
        <f t="shared" ref="F27:F60" si="1">D27*1.1</f>
        <v>0</v>
      </c>
      <c r="G27" s="82"/>
      <c r="H27" s="82"/>
      <c r="I27" s="82"/>
    </row>
    <row r="28" spans="1:9" ht="39.6" customHeight="1" x14ac:dyDescent="0.3">
      <c r="A28" s="57" t="s">
        <v>64</v>
      </c>
      <c r="B28" s="58"/>
      <c r="C28" s="58"/>
      <c r="D28" s="58"/>
      <c r="E28" s="58"/>
      <c r="F28" s="59"/>
      <c r="G28" s="82"/>
      <c r="H28" s="82"/>
      <c r="I28" s="82"/>
    </row>
    <row r="29" spans="1:9" ht="14.4" customHeight="1" x14ac:dyDescent="0.3">
      <c r="A29" s="21" t="s">
        <v>67</v>
      </c>
      <c r="B29" s="31"/>
      <c r="C29" s="22">
        <v>125</v>
      </c>
      <c r="D29" s="23">
        <f>C29*B29</f>
        <v>0</v>
      </c>
      <c r="E29" s="24">
        <v>0.1</v>
      </c>
      <c r="F29" s="25">
        <f>D29*1.1</f>
        <v>0</v>
      </c>
      <c r="G29" s="82"/>
      <c r="H29" s="82"/>
      <c r="I29" s="82"/>
    </row>
    <row r="30" spans="1:9" ht="34.200000000000003" customHeight="1" x14ac:dyDescent="0.3">
      <c r="A30" s="57" t="s">
        <v>69</v>
      </c>
      <c r="B30" s="58"/>
      <c r="C30" s="58"/>
      <c r="D30" s="58"/>
      <c r="E30" s="58"/>
      <c r="F30" s="59"/>
      <c r="G30" s="82"/>
      <c r="H30" s="82"/>
      <c r="I30" s="82"/>
    </row>
    <row r="31" spans="1:9" x14ac:dyDescent="0.3">
      <c r="A31" s="21" t="s">
        <v>68</v>
      </c>
      <c r="B31" s="31"/>
      <c r="C31" s="22">
        <v>175</v>
      </c>
      <c r="D31" s="23">
        <f t="shared" ref="D31" si="2">C31*B31</f>
        <v>0</v>
      </c>
      <c r="E31" s="24">
        <v>0.1</v>
      </c>
      <c r="F31" s="25">
        <f t="shared" ref="F31" si="3">D31*1.1</f>
        <v>0</v>
      </c>
      <c r="G31" s="82"/>
      <c r="H31" s="82"/>
      <c r="I31" s="82"/>
    </row>
    <row r="32" spans="1:9" ht="36" customHeight="1" x14ac:dyDescent="0.3">
      <c r="A32" s="51" t="s">
        <v>69</v>
      </c>
      <c r="B32" s="52"/>
      <c r="C32" s="52"/>
      <c r="D32" s="52"/>
      <c r="E32" s="52"/>
      <c r="F32" s="53"/>
      <c r="G32" s="82"/>
      <c r="H32" s="82"/>
      <c r="I32" s="82"/>
    </row>
    <row r="33" spans="1:9" ht="14.4" customHeight="1" x14ac:dyDescent="0.3">
      <c r="A33" s="60" t="s">
        <v>70</v>
      </c>
      <c r="B33" s="61"/>
      <c r="C33" s="61"/>
      <c r="D33" s="61"/>
      <c r="E33" s="61"/>
      <c r="F33" s="62"/>
      <c r="G33" s="82"/>
      <c r="H33" s="82"/>
      <c r="I33" s="82"/>
    </row>
    <row r="34" spans="1:9" ht="14.4" customHeight="1" x14ac:dyDescent="0.3">
      <c r="A34" s="21" t="s">
        <v>71</v>
      </c>
      <c r="B34" s="31"/>
      <c r="C34" s="22">
        <v>125</v>
      </c>
      <c r="D34" s="23">
        <f>C34*B34</f>
        <v>0</v>
      </c>
      <c r="E34" s="24">
        <v>0.1</v>
      </c>
      <c r="F34" s="25">
        <f>D34*1.1</f>
        <v>0</v>
      </c>
      <c r="G34" s="82"/>
      <c r="H34" s="82"/>
      <c r="I34" s="82"/>
    </row>
    <row r="35" spans="1:9" ht="21.6" customHeight="1" x14ac:dyDescent="0.3">
      <c r="A35" s="57" t="s">
        <v>73</v>
      </c>
      <c r="B35" s="58"/>
      <c r="C35" s="58"/>
      <c r="D35" s="58"/>
      <c r="E35" s="58"/>
      <c r="F35" s="59"/>
      <c r="G35" s="82"/>
      <c r="H35" s="82"/>
      <c r="I35" s="82"/>
    </row>
    <row r="36" spans="1:9" x14ac:dyDescent="0.3">
      <c r="A36" s="21" t="s">
        <v>72</v>
      </c>
      <c r="B36" s="31"/>
      <c r="C36" s="22">
        <v>175</v>
      </c>
      <c r="D36" s="23">
        <f t="shared" ref="D36" si="4">C36*B36</f>
        <v>0</v>
      </c>
      <c r="E36" s="24">
        <v>0.1</v>
      </c>
      <c r="F36" s="25">
        <f t="shared" ref="F36" si="5">D36*1.1</f>
        <v>0</v>
      </c>
      <c r="G36" s="82"/>
      <c r="H36" s="82"/>
      <c r="I36" s="82"/>
    </row>
    <row r="37" spans="1:9" ht="22.2" customHeight="1" x14ac:dyDescent="0.3">
      <c r="A37" s="57" t="s">
        <v>73</v>
      </c>
      <c r="B37" s="58"/>
      <c r="C37" s="58"/>
      <c r="D37" s="58"/>
      <c r="E37" s="58"/>
      <c r="F37" s="59"/>
      <c r="G37" s="82"/>
      <c r="H37" s="82"/>
      <c r="I37" s="82"/>
    </row>
    <row r="38" spans="1:9" ht="14.4" customHeight="1" x14ac:dyDescent="0.3">
      <c r="A38" s="60" t="s">
        <v>74</v>
      </c>
      <c r="B38" s="61"/>
      <c r="C38" s="61"/>
      <c r="D38" s="61"/>
      <c r="E38" s="61"/>
      <c r="F38" s="62"/>
      <c r="G38" s="82"/>
      <c r="H38" s="82"/>
      <c r="I38" s="82"/>
    </row>
    <row r="39" spans="1:9" x14ac:dyDescent="0.3">
      <c r="A39" s="21" t="s">
        <v>27</v>
      </c>
      <c r="B39" s="31"/>
      <c r="C39" s="22">
        <v>195</v>
      </c>
      <c r="D39" s="23">
        <f t="shared" si="0"/>
        <v>0</v>
      </c>
      <c r="E39" s="24">
        <v>0.1</v>
      </c>
      <c r="F39" s="25">
        <f t="shared" si="1"/>
        <v>0</v>
      </c>
      <c r="G39" s="82"/>
      <c r="H39" s="82"/>
      <c r="I39" s="82"/>
    </row>
    <row r="40" spans="1:9" ht="15" customHeight="1" x14ac:dyDescent="0.3">
      <c r="A40" s="57" t="s">
        <v>75</v>
      </c>
      <c r="B40" s="58"/>
      <c r="C40" s="58"/>
      <c r="D40" s="58"/>
      <c r="E40" s="58"/>
      <c r="F40" s="59"/>
      <c r="G40" s="82"/>
      <c r="H40" s="82"/>
      <c r="I40" s="82"/>
    </row>
    <row r="41" spans="1:9" x14ac:dyDescent="0.3">
      <c r="A41" s="60" t="s">
        <v>28</v>
      </c>
      <c r="B41" s="61"/>
      <c r="C41" s="61"/>
      <c r="D41" s="61"/>
      <c r="E41" s="61"/>
      <c r="F41" s="62"/>
      <c r="G41" s="82"/>
      <c r="H41" s="82"/>
      <c r="I41" s="82"/>
    </row>
    <row r="42" spans="1:9" x14ac:dyDescent="0.3">
      <c r="A42" s="21" t="s">
        <v>29</v>
      </c>
      <c r="B42" s="31"/>
      <c r="C42" s="22">
        <v>25</v>
      </c>
      <c r="D42" s="40">
        <f t="shared" si="0"/>
        <v>0</v>
      </c>
      <c r="E42" s="41">
        <v>0.1</v>
      </c>
      <c r="F42" s="42">
        <f t="shared" si="1"/>
        <v>0</v>
      </c>
      <c r="G42" s="82"/>
      <c r="H42" s="82"/>
      <c r="I42" s="82"/>
    </row>
    <row r="43" spans="1:9" ht="15" customHeight="1" x14ac:dyDescent="0.3">
      <c r="A43" s="57" t="s">
        <v>148</v>
      </c>
      <c r="B43" s="58"/>
      <c r="C43" s="58"/>
      <c r="D43" s="58"/>
      <c r="E43" s="58"/>
      <c r="F43" s="59"/>
      <c r="G43" s="82"/>
      <c r="H43" s="82"/>
      <c r="I43" s="82"/>
    </row>
    <row r="44" spans="1:9" x14ac:dyDescent="0.3">
      <c r="A44" s="21" t="s">
        <v>30</v>
      </c>
      <c r="B44" s="31"/>
      <c r="C44" s="22">
        <v>25</v>
      </c>
      <c r="D44" s="40">
        <f t="shared" si="0"/>
        <v>0</v>
      </c>
      <c r="E44" s="41">
        <v>0.1</v>
      </c>
      <c r="F44" s="42">
        <f t="shared" si="1"/>
        <v>0</v>
      </c>
      <c r="G44" s="82"/>
      <c r="H44" s="82"/>
      <c r="I44" s="82"/>
    </row>
    <row r="45" spans="1:9" ht="14.4" customHeight="1" x14ac:dyDescent="0.3">
      <c r="A45" s="51" t="s">
        <v>149</v>
      </c>
      <c r="B45" s="52"/>
      <c r="C45" s="52"/>
      <c r="D45" s="52"/>
      <c r="E45" s="52"/>
      <c r="F45" s="53"/>
      <c r="G45" s="82"/>
      <c r="H45" s="82"/>
      <c r="I45" s="82"/>
    </row>
    <row r="46" spans="1:9" x14ac:dyDescent="0.3">
      <c r="A46" s="21" t="s">
        <v>31</v>
      </c>
      <c r="B46" s="31"/>
      <c r="C46" s="22">
        <v>25</v>
      </c>
      <c r="D46" s="40">
        <f t="shared" si="0"/>
        <v>0</v>
      </c>
      <c r="E46" s="41">
        <v>0.1</v>
      </c>
      <c r="F46" s="42">
        <f t="shared" si="1"/>
        <v>0</v>
      </c>
      <c r="G46" s="82"/>
      <c r="H46" s="82"/>
      <c r="I46" s="82"/>
    </row>
    <row r="47" spans="1:9" ht="15" customHeight="1" x14ac:dyDescent="0.3">
      <c r="A47" s="51" t="s">
        <v>150</v>
      </c>
      <c r="B47" s="52"/>
      <c r="C47" s="52"/>
      <c r="D47" s="52"/>
      <c r="E47" s="52"/>
      <c r="F47" s="53"/>
      <c r="G47" s="82"/>
      <c r="H47" s="82"/>
      <c r="I47" s="82"/>
    </row>
    <row r="48" spans="1:9" x14ac:dyDescent="0.3">
      <c r="A48" s="21" t="s">
        <v>32</v>
      </c>
      <c r="B48" s="31"/>
      <c r="C48" s="22">
        <v>25</v>
      </c>
      <c r="D48" s="40">
        <f t="shared" si="0"/>
        <v>0</v>
      </c>
      <c r="E48" s="41">
        <v>0.1</v>
      </c>
      <c r="F48" s="42">
        <f t="shared" si="1"/>
        <v>0</v>
      </c>
      <c r="G48" s="82"/>
      <c r="H48" s="82"/>
      <c r="I48" s="82"/>
    </row>
    <row r="49" spans="1:9" ht="15" customHeight="1" x14ac:dyDescent="0.3">
      <c r="A49" s="51" t="s">
        <v>151</v>
      </c>
      <c r="B49" s="52"/>
      <c r="C49" s="52"/>
      <c r="D49" s="52"/>
      <c r="E49" s="52"/>
      <c r="F49" s="53"/>
      <c r="G49" s="82"/>
      <c r="H49" s="82"/>
      <c r="I49" s="82"/>
    </row>
    <row r="50" spans="1:9" x14ac:dyDescent="0.3">
      <c r="A50" s="21" t="s">
        <v>33</v>
      </c>
      <c r="B50" s="31"/>
      <c r="C50" s="22">
        <v>25</v>
      </c>
      <c r="D50" s="40">
        <f t="shared" si="0"/>
        <v>0</v>
      </c>
      <c r="E50" s="41">
        <v>0.1</v>
      </c>
      <c r="F50" s="42">
        <f t="shared" si="1"/>
        <v>0</v>
      </c>
      <c r="G50" s="82"/>
      <c r="H50" s="82"/>
      <c r="I50" s="82"/>
    </row>
    <row r="51" spans="1:9" ht="15" customHeight="1" x14ac:dyDescent="0.3">
      <c r="A51" s="51" t="s">
        <v>152</v>
      </c>
      <c r="B51" s="52"/>
      <c r="C51" s="52"/>
      <c r="D51" s="52"/>
      <c r="E51" s="52"/>
      <c r="F51" s="53"/>
      <c r="G51" s="82"/>
      <c r="H51" s="82"/>
      <c r="I51" s="82"/>
    </row>
    <row r="52" spans="1:9" x14ac:dyDescent="0.3">
      <c r="A52" s="21" t="s">
        <v>34</v>
      </c>
      <c r="B52" s="31"/>
      <c r="C52" s="22">
        <v>25</v>
      </c>
      <c r="D52" s="40">
        <f t="shared" si="0"/>
        <v>0</v>
      </c>
      <c r="E52" s="41">
        <v>0.1</v>
      </c>
      <c r="F52" s="42">
        <f t="shared" si="1"/>
        <v>0</v>
      </c>
      <c r="G52" s="82"/>
      <c r="H52" s="82"/>
      <c r="I52" s="82"/>
    </row>
    <row r="53" spans="1:9" ht="15" customHeight="1" x14ac:dyDescent="0.3">
      <c r="A53" s="51" t="s">
        <v>153</v>
      </c>
      <c r="B53" s="52"/>
      <c r="C53" s="52"/>
      <c r="D53" s="52"/>
      <c r="E53" s="52"/>
      <c r="F53" s="53"/>
      <c r="G53" s="82"/>
      <c r="H53" s="82"/>
      <c r="I53" s="82"/>
    </row>
    <row r="54" spans="1:9" x14ac:dyDescent="0.3">
      <c r="A54" s="60" t="s">
        <v>35</v>
      </c>
      <c r="B54" s="61"/>
      <c r="C54" s="61"/>
      <c r="D54" s="61"/>
      <c r="E54" s="61"/>
      <c r="F54" s="62"/>
      <c r="G54" s="82"/>
      <c r="H54" s="82"/>
      <c r="I54" s="82"/>
    </row>
    <row r="55" spans="1:9" x14ac:dyDescent="0.3">
      <c r="A55" s="21" t="s">
        <v>146</v>
      </c>
      <c r="B55" s="31"/>
      <c r="C55" s="22">
        <v>35</v>
      </c>
      <c r="D55" s="23">
        <f t="shared" si="0"/>
        <v>0</v>
      </c>
      <c r="E55" s="24">
        <v>0.1</v>
      </c>
      <c r="F55" s="25">
        <f t="shared" si="1"/>
        <v>0</v>
      </c>
      <c r="G55" s="82"/>
      <c r="H55" s="82"/>
      <c r="I55" s="82"/>
    </row>
    <row r="56" spans="1:9" x14ac:dyDescent="0.3">
      <c r="A56" s="21" t="s">
        <v>147</v>
      </c>
      <c r="B56" s="31"/>
      <c r="C56" s="22">
        <v>35</v>
      </c>
      <c r="D56" s="23">
        <f t="shared" si="0"/>
        <v>0</v>
      </c>
      <c r="E56" s="24">
        <v>0.1</v>
      </c>
      <c r="F56" s="25">
        <f t="shared" si="1"/>
        <v>0</v>
      </c>
      <c r="G56" s="82"/>
      <c r="H56" s="82"/>
      <c r="I56" s="82"/>
    </row>
    <row r="57" spans="1:9" x14ac:dyDescent="0.3">
      <c r="A57" s="21" t="s">
        <v>36</v>
      </c>
      <c r="B57" s="31"/>
      <c r="C57" s="22">
        <v>60</v>
      </c>
      <c r="D57" s="23">
        <f t="shared" si="0"/>
        <v>0</v>
      </c>
      <c r="E57" s="24">
        <v>0.1</v>
      </c>
      <c r="F57" s="25">
        <f t="shared" si="1"/>
        <v>0</v>
      </c>
      <c r="G57" s="82"/>
      <c r="H57" s="82"/>
      <c r="I57" s="82"/>
    </row>
    <row r="58" spans="1:9" x14ac:dyDescent="0.3">
      <c r="A58" s="21" t="s">
        <v>37</v>
      </c>
      <c r="B58" s="31"/>
      <c r="C58" s="22">
        <v>60</v>
      </c>
      <c r="D58" s="23">
        <f t="shared" si="0"/>
        <v>0</v>
      </c>
      <c r="E58" s="24">
        <v>0.1</v>
      </c>
      <c r="F58" s="25">
        <f t="shared" si="1"/>
        <v>0</v>
      </c>
      <c r="G58" s="82"/>
      <c r="H58" s="82"/>
      <c r="I58" s="82"/>
    </row>
    <row r="59" spans="1:9" x14ac:dyDescent="0.3">
      <c r="A59" s="21" t="s">
        <v>38</v>
      </c>
      <c r="B59" s="31"/>
      <c r="C59" s="22">
        <v>45</v>
      </c>
      <c r="D59" s="23">
        <f t="shared" si="0"/>
        <v>0</v>
      </c>
      <c r="E59" s="24">
        <v>0.1</v>
      </c>
      <c r="F59" s="25">
        <f t="shared" si="1"/>
        <v>0</v>
      </c>
      <c r="G59" s="82"/>
      <c r="H59" s="82"/>
      <c r="I59" s="82"/>
    </row>
    <row r="60" spans="1:9" x14ac:dyDescent="0.3">
      <c r="A60" s="21" t="s">
        <v>39</v>
      </c>
      <c r="B60" s="31"/>
      <c r="C60" s="22">
        <v>45</v>
      </c>
      <c r="D60" s="23">
        <f t="shared" si="0"/>
        <v>0</v>
      </c>
      <c r="E60" s="24">
        <v>0.1</v>
      </c>
      <c r="F60" s="25">
        <f t="shared" si="1"/>
        <v>0</v>
      </c>
      <c r="G60" s="82"/>
      <c r="H60" s="82"/>
      <c r="I60" s="82"/>
    </row>
    <row r="61" spans="1:9" x14ac:dyDescent="0.3">
      <c r="A61" s="60" t="s">
        <v>40</v>
      </c>
      <c r="B61" s="61"/>
      <c r="C61" s="61"/>
      <c r="D61" s="61"/>
      <c r="E61" s="61"/>
      <c r="F61" s="62"/>
      <c r="G61" s="82"/>
      <c r="H61" s="82"/>
      <c r="I61" s="82"/>
    </row>
    <row r="62" spans="1:9" x14ac:dyDescent="0.3">
      <c r="A62" s="21" t="s">
        <v>135</v>
      </c>
      <c r="B62" s="31"/>
      <c r="C62" s="22">
        <v>35</v>
      </c>
      <c r="D62" s="23">
        <f>C62*B62</f>
        <v>0</v>
      </c>
      <c r="E62" s="24">
        <v>0.2</v>
      </c>
      <c r="F62" s="25">
        <f t="shared" ref="F62:F64" si="6">D62*1.2</f>
        <v>0</v>
      </c>
      <c r="G62" s="82"/>
      <c r="H62" s="82"/>
      <c r="I62" s="82"/>
    </row>
    <row r="63" spans="1:9" x14ac:dyDescent="0.3">
      <c r="A63" s="21" t="s">
        <v>138</v>
      </c>
      <c r="B63" s="31"/>
      <c r="C63" s="22">
        <v>18</v>
      </c>
      <c r="D63" s="23">
        <f t="shared" ref="D63" si="7">C63*B63</f>
        <v>0</v>
      </c>
      <c r="E63" s="24">
        <v>0.2</v>
      </c>
      <c r="F63" s="25">
        <f t="shared" si="6"/>
        <v>0</v>
      </c>
      <c r="G63" s="82"/>
      <c r="H63" s="82"/>
      <c r="I63" s="82"/>
    </row>
    <row r="64" spans="1:9" x14ac:dyDescent="0.3">
      <c r="A64" s="21" t="s">
        <v>139</v>
      </c>
      <c r="B64" s="31"/>
      <c r="C64" s="22">
        <v>18</v>
      </c>
      <c r="D64" s="23">
        <f t="shared" si="0"/>
        <v>0</v>
      </c>
      <c r="E64" s="24">
        <v>0.2</v>
      </c>
      <c r="F64" s="25">
        <f t="shared" si="6"/>
        <v>0</v>
      </c>
      <c r="G64" s="82"/>
      <c r="H64" s="82"/>
      <c r="I64" s="82"/>
    </row>
    <row r="65" spans="1:9" x14ac:dyDescent="0.3">
      <c r="A65" s="80" t="s">
        <v>41</v>
      </c>
      <c r="B65" s="80"/>
      <c r="C65" s="80"/>
      <c r="D65" s="80"/>
      <c r="E65" s="80"/>
      <c r="F65" s="80"/>
      <c r="G65" s="82"/>
      <c r="H65" s="82"/>
      <c r="I65" s="82"/>
    </row>
    <row r="66" spans="1:9" x14ac:dyDescent="0.3">
      <c r="A66" s="56" t="s">
        <v>42</v>
      </c>
      <c r="B66" s="54"/>
      <c r="C66" s="54"/>
      <c r="D66" s="54"/>
      <c r="E66" s="54"/>
      <c r="F66" s="55"/>
      <c r="G66" s="82"/>
      <c r="H66" s="82"/>
      <c r="I66" s="82"/>
    </row>
    <row r="67" spans="1:9" x14ac:dyDescent="0.3">
      <c r="A67" s="48" t="s">
        <v>141</v>
      </c>
      <c r="B67" s="50"/>
      <c r="C67" s="43">
        <v>420</v>
      </c>
      <c r="D67" s="43">
        <f>C67*B67</f>
        <v>0</v>
      </c>
      <c r="E67" s="44">
        <v>0.1</v>
      </c>
      <c r="F67" s="43">
        <f>D67*1.1</f>
        <v>0</v>
      </c>
      <c r="G67" s="82"/>
      <c r="H67" s="82"/>
      <c r="I67" s="82"/>
    </row>
    <row r="68" spans="1:9" x14ac:dyDescent="0.3">
      <c r="A68" s="48" t="s">
        <v>43</v>
      </c>
      <c r="B68" s="50"/>
      <c r="C68" s="43">
        <v>360</v>
      </c>
      <c r="D68" s="43">
        <f>C68*B68</f>
        <v>0</v>
      </c>
      <c r="E68" s="44">
        <v>0.1</v>
      </c>
      <c r="F68" s="43">
        <f>D68*1.1</f>
        <v>0</v>
      </c>
      <c r="G68" s="82"/>
      <c r="H68" s="82"/>
      <c r="I68" s="82"/>
    </row>
    <row r="69" spans="1:9" x14ac:dyDescent="0.3">
      <c r="A69" s="39" t="s">
        <v>44</v>
      </c>
      <c r="B69" s="50"/>
      <c r="C69" s="43">
        <v>70</v>
      </c>
      <c r="D69" s="43">
        <f>C69*B69</f>
        <v>0</v>
      </c>
      <c r="E69" s="44">
        <v>0.1</v>
      </c>
      <c r="F69" s="43">
        <f>D69*1.1</f>
        <v>0</v>
      </c>
      <c r="G69" s="82"/>
      <c r="H69" s="82"/>
      <c r="I69" s="82"/>
    </row>
    <row r="70" spans="1:9" x14ac:dyDescent="0.3">
      <c r="A70" s="54" t="s">
        <v>45</v>
      </c>
      <c r="B70" s="54"/>
      <c r="C70" s="54"/>
      <c r="D70" s="54"/>
      <c r="E70" s="54"/>
      <c r="F70" s="55"/>
      <c r="G70" s="82"/>
      <c r="H70" s="82"/>
      <c r="I70" s="82"/>
    </row>
    <row r="71" spans="1:9" x14ac:dyDescent="0.3">
      <c r="A71" s="39" t="s">
        <v>62</v>
      </c>
      <c r="B71" s="50"/>
      <c r="C71" s="43">
        <v>200</v>
      </c>
      <c r="D71" s="43">
        <f>C71*B71</f>
        <v>0</v>
      </c>
      <c r="E71" s="44">
        <v>0.1</v>
      </c>
      <c r="F71" s="43">
        <f>D71*1.1</f>
        <v>0</v>
      </c>
      <c r="G71" s="82"/>
      <c r="H71" s="82"/>
      <c r="I71" s="82"/>
    </row>
    <row r="72" spans="1:9" x14ac:dyDescent="0.3">
      <c r="A72" s="54" t="s">
        <v>140</v>
      </c>
      <c r="B72" s="54"/>
      <c r="C72" s="54"/>
      <c r="D72" s="54"/>
      <c r="E72" s="54"/>
      <c r="F72" s="55"/>
      <c r="G72" s="82"/>
      <c r="H72" s="82"/>
      <c r="I72" s="82"/>
    </row>
    <row r="73" spans="1:9" ht="15" thickBot="1" x14ac:dyDescent="0.35">
      <c r="A73" s="26" t="s">
        <v>46</v>
      </c>
      <c r="B73" s="31"/>
      <c r="C73" s="22">
        <v>7</v>
      </c>
      <c r="D73" s="23">
        <f t="shared" ref="D73:D77" si="8">C73*B73</f>
        <v>0</v>
      </c>
      <c r="E73" s="24">
        <v>0.1</v>
      </c>
      <c r="F73" s="27">
        <f>D73*1.1</f>
        <v>0</v>
      </c>
      <c r="G73" s="83"/>
      <c r="H73" s="83"/>
      <c r="I73" s="83"/>
    </row>
    <row r="74" spans="1:9" ht="15.6" x14ac:dyDescent="0.3">
      <c r="A74" s="26" t="s">
        <v>47</v>
      </c>
      <c r="B74" s="31"/>
      <c r="C74" s="22">
        <v>9</v>
      </c>
      <c r="D74" s="23">
        <f t="shared" si="8"/>
        <v>0</v>
      </c>
      <c r="E74" s="24">
        <v>0.1</v>
      </c>
      <c r="F74" s="27">
        <f>D74*1.1</f>
        <v>0</v>
      </c>
      <c r="G74" s="91" t="s">
        <v>48</v>
      </c>
      <c r="H74" s="92"/>
      <c r="I74" s="93"/>
    </row>
    <row r="75" spans="1:9" ht="15.6" x14ac:dyDescent="0.3">
      <c r="A75" s="26" t="s">
        <v>49</v>
      </c>
      <c r="B75" s="31"/>
      <c r="C75" s="22">
        <v>8</v>
      </c>
      <c r="D75" s="23">
        <f t="shared" si="8"/>
        <v>0</v>
      </c>
      <c r="E75" s="24">
        <v>0.1</v>
      </c>
      <c r="F75" s="27">
        <f>D75*1.1</f>
        <v>0</v>
      </c>
      <c r="G75" s="63" t="s">
        <v>13</v>
      </c>
      <c r="H75" s="64"/>
      <c r="I75" s="18">
        <f>SUM(D13:D77)</f>
        <v>0</v>
      </c>
    </row>
    <row r="76" spans="1:9" x14ac:dyDescent="0.3">
      <c r="A76" s="26" t="s">
        <v>50</v>
      </c>
      <c r="B76" s="31"/>
      <c r="C76" s="22">
        <v>3</v>
      </c>
      <c r="D76" s="23">
        <f t="shared" si="8"/>
        <v>0</v>
      </c>
      <c r="E76" s="24">
        <v>0.1</v>
      </c>
      <c r="F76" s="27">
        <f>D76*1.1</f>
        <v>0</v>
      </c>
      <c r="G76" s="65" t="s">
        <v>51</v>
      </c>
      <c r="H76" s="66"/>
      <c r="I76" s="19">
        <f>IF(I75&lt;300,30,(I75*0.1))</f>
        <v>30</v>
      </c>
    </row>
    <row r="77" spans="1:9" x14ac:dyDescent="0.3">
      <c r="A77" s="26" t="s">
        <v>52</v>
      </c>
      <c r="B77" s="31"/>
      <c r="C77" s="22">
        <v>4</v>
      </c>
      <c r="D77" s="23">
        <f t="shared" si="8"/>
        <v>0</v>
      </c>
      <c r="E77" s="24">
        <v>0.1</v>
      </c>
      <c r="F77" s="28">
        <f>D77*1.1</f>
        <v>0</v>
      </c>
      <c r="G77" s="65" t="s">
        <v>53</v>
      </c>
      <c r="H77" s="66"/>
      <c r="I77" s="20">
        <f>+I75+I76</f>
        <v>30</v>
      </c>
    </row>
    <row r="78" spans="1:9" ht="15.6" x14ac:dyDescent="0.3">
      <c r="A78" s="90" t="s">
        <v>54</v>
      </c>
      <c r="B78" s="90"/>
      <c r="C78" s="90"/>
      <c r="D78" s="29">
        <f>SUM(D66:D77,D62:D64,D55:D60,D52,D50,D48,D46,D44,D42,D39,D27,D25+D13+D22+D20++D15+D17+D36+D34+D31+D29)</f>
        <v>0</v>
      </c>
      <c r="E78" s="30"/>
      <c r="F78" s="29">
        <f>SUM(F66:F77,F62:F64,,F55:F60,F52,F50,F48,F46,F44,F42,F39,F27,F25+F13+F22+F20++F15+F17+F36+F34+F31+F29)</f>
        <v>0</v>
      </c>
      <c r="G78" s="63" t="s">
        <v>55</v>
      </c>
      <c r="H78" s="64"/>
      <c r="I78" s="18">
        <f>+F78+(I76*1.2)</f>
        <v>36</v>
      </c>
    </row>
    <row r="79" spans="1:9" x14ac:dyDescent="0.3">
      <c r="A79" s="5"/>
      <c r="B79" s="46"/>
      <c r="C79" s="6"/>
      <c r="D79" s="7"/>
      <c r="E79" s="8"/>
      <c r="F79" s="9"/>
    </row>
    <row r="80" spans="1:9" x14ac:dyDescent="0.3">
      <c r="C80" s="11"/>
      <c r="D80" s="12"/>
      <c r="E80" s="13"/>
      <c r="F80" s="14"/>
    </row>
    <row r="81" spans="3:6" x14ac:dyDescent="0.3">
      <c r="C81" s="11"/>
      <c r="D81" s="12"/>
      <c r="E81" s="13"/>
      <c r="F81" s="14"/>
    </row>
    <row r="82" spans="3:6" x14ac:dyDescent="0.3">
      <c r="C82" s="11"/>
      <c r="D82" s="12"/>
      <c r="E82" s="13"/>
    </row>
    <row r="83" spans="3:6" x14ac:dyDescent="0.3">
      <c r="C83" s="11"/>
      <c r="D83" s="12"/>
    </row>
    <row r="84" spans="3:6" x14ac:dyDescent="0.3">
      <c r="C84" s="11"/>
      <c r="D84" s="12"/>
    </row>
    <row r="85" spans="3:6" x14ac:dyDescent="0.3">
      <c r="C85" s="11"/>
      <c r="D85" s="12"/>
    </row>
  </sheetData>
  <sheetProtection sheet="1" selectLockedCells="1"/>
  <protectedRanges>
    <protectedRange algorithmName="SHA-512" hashValue="HV2nHY5cN4ygOct8Ndvxw/rNx8aKlKsNYPooHIeUGca7pTlBWKkQbpBVkdGEDiEExlVIaGd4j8RsXkBJoTC+IQ==" saltValue="Kuk7WwaPLbmsiiELceDD1Q==" spinCount="100000" sqref="A78:I78 C73:I77 A73:A77 A55:A60 A61:I61 C62:I64 A53:I54 C52:I52 A62:A64 C55:I60 A70:I72 A65:I69" name="Plage1"/>
  </protectedRanges>
  <mergeCells count="62">
    <mergeCell ref="A1:I1"/>
    <mergeCell ref="D7:I7"/>
    <mergeCell ref="A7:A8"/>
    <mergeCell ref="B8:C8"/>
    <mergeCell ref="H5:I5"/>
    <mergeCell ref="H6:I6"/>
    <mergeCell ref="H3:I3"/>
    <mergeCell ref="A3:A4"/>
    <mergeCell ref="A2:I2"/>
    <mergeCell ref="A5:A6"/>
    <mergeCell ref="B5:C5"/>
    <mergeCell ref="B6:C6"/>
    <mergeCell ref="D5:E5"/>
    <mergeCell ref="G78:H78"/>
    <mergeCell ref="D3:E3"/>
    <mergeCell ref="D4:E4"/>
    <mergeCell ref="F3:G3"/>
    <mergeCell ref="B7:C7"/>
    <mergeCell ref="H4:I4"/>
    <mergeCell ref="F5:G5"/>
    <mergeCell ref="F6:G6"/>
    <mergeCell ref="F4:G4"/>
    <mergeCell ref="A78:C78"/>
    <mergeCell ref="B3:C3"/>
    <mergeCell ref="B4:C4"/>
    <mergeCell ref="D6:E6"/>
    <mergeCell ref="A16:F16"/>
    <mergeCell ref="G76:H76"/>
    <mergeCell ref="G74:I74"/>
    <mergeCell ref="G75:H75"/>
    <mergeCell ref="G77:H77"/>
    <mergeCell ref="D8:I8"/>
    <mergeCell ref="A9:I10"/>
    <mergeCell ref="A12:F12"/>
    <mergeCell ref="A14:F14"/>
    <mergeCell ref="A19:F19"/>
    <mergeCell ref="A21:F21"/>
    <mergeCell ref="A23:F23"/>
    <mergeCell ref="A43:F43"/>
    <mergeCell ref="A61:F61"/>
    <mergeCell ref="A65:F65"/>
    <mergeCell ref="G11:I73"/>
    <mergeCell ref="A24:F24"/>
    <mergeCell ref="A54:F54"/>
    <mergeCell ref="A41:F41"/>
    <mergeCell ref="A26:F26"/>
    <mergeCell ref="A28:F28"/>
    <mergeCell ref="A40:F40"/>
    <mergeCell ref="A45:F45"/>
    <mergeCell ref="A47:F47"/>
    <mergeCell ref="A32:F32"/>
    <mergeCell ref="A30:F30"/>
    <mergeCell ref="A33:F33"/>
    <mergeCell ref="A35:F35"/>
    <mergeCell ref="A37:F37"/>
    <mergeCell ref="A38:F38"/>
    <mergeCell ref="A49:F49"/>
    <mergeCell ref="A72:F72"/>
    <mergeCell ref="A70:F70"/>
    <mergeCell ref="A66:F66"/>
    <mergeCell ref="A51:F51"/>
    <mergeCell ref="A53:F53"/>
  </mergeCell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C208C31-9549-4FF0-8B6D-7054FEB95C5D}">
          <x14:formula1>
            <xm:f>Feuil2!$A$1:$A$4</xm:f>
          </x14:formula1>
          <xm:sqref>D8:I8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FF05-068E-430A-B58C-B7BEB65A259F}">
  <sheetPr>
    <pageSetUpPr fitToPage="1"/>
  </sheetPr>
  <dimension ref="A1:I85"/>
  <sheetViews>
    <sheetView topLeftCell="A42" zoomScale="99" zoomScaleNormal="99" workbookViewId="0">
      <selection activeCell="B22" sqref="B22"/>
    </sheetView>
  </sheetViews>
  <sheetFormatPr baseColWidth="10" defaultColWidth="11.44140625" defaultRowHeight="14.4" x14ac:dyDescent="0.3"/>
  <cols>
    <col min="1" max="1" width="50.5546875" style="3" customWidth="1"/>
    <col min="2" max="2" width="10.6640625" style="47" customWidth="1"/>
    <col min="3" max="6" width="10.6640625" style="10" customWidth="1"/>
    <col min="7" max="7" width="11.44140625" style="3"/>
    <col min="8" max="8" width="11.44140625" style="3" customWidth="1"/>
    <col min="9" max="9" width="13.21875" style="3" customWidth="1"/>
    <col min="10" max="16384" width="11.44140625" style="3"/>
  </cols>
  <sheetData>
    <row r="1" spans="1:9" ht="15" thickBot="1" x14ac:dyDescent="0.35">
      <c r="A1" s="94" t="s">
        <v>78</v>
      </c>
      <c r="B1" s="95"/>
      <c r="C1" s="95"/>
      <c r="D1" s="95"/>
      <c r="E1" s="95"/>
      <c r="F1" s="95"/>
      <c r="G1" s="95"/>
      <c r="H1" s="95"/>
      <c r="I1" s="96"/>
    </row>
    <row r="2" spans="1:9" ht="15" thickBot="1" x14ac:dyDescent="0.35">
      <c r="A2" s="106" t="s">
        <v>79</v>
      </c>
      <c r="B2" s="107"/>
      <c r="C2" s="107"/>
      <c r="D2" s="107"/>
      <c r="E2" s="107"/>
      <c r="F2" s="107"/>
      <c r="G2" s="107"/>
      <c r="H2" s="107"/>
      <c r="I2" s="108"/>
    </row>
    <row r="3" spans="1:9" s="4" customFormat="1" x14ac:dyDescent="0.3">
      <c r="A3" s="100" t="s">
        <v>80</v>
      </c>
      <c r="B3" s="84" t="s">
        <v>83</v>
      </c>
      <c r="C3" s="84"/>
      <c r="D3" s="84" t="s">
        <v>84</v>
      </c>
      <c r="E3" s="84"/>
      <c r="F3" s="84" t="s">
        <v>4</v>
      </c>
      <c r="G3" s="84"/>
      <c r="H3" s="84" t="s">
        <v>5</v>
      </c>
      <c r="I3" s="105"/>
    </row>
    <row r="4" spans="1:9" s="4" customFormat="1" ht="20.100000000000001" customHeight="1" thickBot="1" x14ac:dyDescent="0.35">
      <c r="A4" s="101"/>
      <c r="B4" s="85"/>
      <c r="C4" s="85"/>
      <c r="D4" s="85"/>
      <c r="E4" s="85"/>
      <c r="F4" s="85"/>
      <c r="G4" s="85"/>
      <c r="H4" s="86"/>
      <c r="I4" s="87"/>
    </row>
    <row r="5" spans="1:9" s="4" customFormat="1" x14ac:dyDescent="0.3">
      <c r="A5" s="109" t="s">
        <v>81</v>
      </c>
      <c r="B5" s="88" t="s">
        <v>85</v>
      </c>
      <c r="C5" s="88"/>
      <c r="D5" s="88" t="s">
        <v>133</v>
      </c>
      <c r="E5" s="88"/>
      <c r="F5" s="88" t="s">
        <v>134</v>
      </c>
      <c r="G5" s="88"/>
      <c r="H5" s="88" t="s">
        <v>86</v>
      </c>
      <c r="I5" s="102"/>
    </row>
    <row r="6" spans="1:9" s="4" customFormat="1" ht="20.100000000000001" customHeight="1" thickBot="1" x14ac:dyDescent="0.35">
      <c r="A6" s="110"/>
      <c r="B6" s="89" t="s">
        <v>130</v>
      </c>
      <c r="C6" s="89"/>
      <c r="D6" s="89"/>
      <c r="E6" s="89"/>
      <c r="F6" s="89"/>
      <c r="G6" s="89"/>
      <c r="H6" s="103"/>
      <c r="I6" s="104"/>
    </row>
    <row r="7" spans="1:9" s="4" customFormat="1" x14ac:dyDescent="0.3">
      <c r="A7" s="100" t="s">
        <v>82</v>
      </c>
      <c r="B7" s="84" t="s">
        <v>88</v>
      </c>
      <c r="C7" s="84"/>
      <c r="D7" s="97" t="s">
        <v>87</v>
      </c>
      <c r="E7" s="98"/>
      <c r="F7" s="98"/>
      <c r="G7" s="98"/>
      <c r="H7" s="98"/>
      <c r="I7" s="99"/>
    </row>
    <row r="8" spans="1:9" s="4" customFormat="1" ht="20.100000000000001" customHeight="1" thickBot="1" x14ac:dyDescent="0.35">
      <c r="A8" s="101"/>
      <c r="B8" s="85"/>
      <c r="C8" s="85"/>
      <c r="D8" s="67"/>
      <c r="E8" s="68"/>
      <c r="F8" s="68"/>
      <c r="G8" s="68"/>
      <c r="H8" s="68"/>
      <c r="I8" s="69"/>
    </row>
    <row r="9" spans="1:9" ht="15" customHeight="1" x14ac:dyDescent="0.3">
      <c r="A9" s="70" t="s">
        <v>89</v>
      </c>
      <c r="B9" s="70"/>
      <c r="C9" s="70"/>
      <c r="D9" s="70"/>
      <c r="E9" s="70"/>
      <c r="F9" s="70"/>
      <c r="G9" s="70"/>
      <c r="H9" s="70"/>
      <c r="I9" s="70"/>
    </row>
    <row r="10" spans="1:9" ht="15" customHeight="1" thickBot="1" x14ac:dyDescent="0.35">
      <c r="A10" s="71"/>
      <c r="B10" s="71"/>
      <c r="C10" s="71"/>
      <c r="D10" s="71"/>
      <c r="E10" s="71"/>
      <c r="F10" s="71"/>
      <c r="G10" s="71"/>
      <c r="H10" s="71"/>
      <c r="I10" s="71"/>
    </row>
    <row r="11" spans="1:9" ht="72.599999999999994" customHeight="1" thickBot="1" x14ac:dyDescent="0.35">
      <c r="A11"/>
      <c r="B11" s="15" t="s">
        <v>90</v>
      </c>
      <c r="C11" s="16" t="s">
        <v>91</v>
      </c>
      <c r="D11" s="16" t="s">
        <v>92</v>
      </c>
      <c r="E11" s="16" t="s">
        <v>93</v>
      </c>
      <c r="F11" s="17" t="s">
        <v>94</v>
      </c>
      <c r="G11" s="81" t="s">
        <v>95</v>
      </c>
      <c r="H11" s="81"/>
      <c r="I11" s="81"/>
    </row>
    <row r="12" spans="1:9" ht="15" customHeight="1" x14ac:dyDescent="0.3">
      <c r="A12" s="72" t="s">
        <v>102</v>
      </c>
      <c r="B12" s="73"/>
      <c r="C12" s="73"/>
      <c r="D12" s="73"/>
      <c r="E12" s="73"/>
      <c r="F12" s="74"/>
      <c r="G12" s="82"/>
      <c r="H12" s="82"/>
      <c r="I12" s="82"/>
    </row>
    <row r="13" spans="1:9" ht="15" customHeight="1" x14ac:dyDescent="0.3">
      <c r="A13" s="26" t="s">
        <v>96</v>
      </c>
      <c r="B13" s="31"/>
      <c r="C13" s="22">
        <v>30</v>
      </c>
      <c r="D13" s="23">
        <f>C13*B13</f>
        <v>0</v>
      </c>
      <c r="E13" s="24">
        <v>0.1</v>
      </c>
      <c r="F13" s="27">
        <f>D13*1.1</f>
        <v>0</v>
      </c>
      <c r="G13" s="82"/>
      <c r="H13" s="82"/>
      <c r="I13" s="82"/>
    </row>
    <row r="14" spans="1:9" ht="15" customHeight="1" x14ac:dyDescent="0.3">
      <c r="A14" s="111" t="s">
        <v>97</v>
      </c>
      <c r="B14" s="112"/>
      <c r="C14" s="112"/>
      <c r="D14" s="112"/>
      <c r="E14" s="112"/>
      <c r="F14" s="113"/>
      <c r="G14" s="82"/>
      <c r="H14" s="82"/>
      <c r="I14" s="82"/>
    </row>
    <row r="15" spans="1:9" ht="15" customHeight="1" x14ac:dyDescent="0.3">
      <c r="A15" s="33" t="s">
        <v>99</v>
      </c>
      <c r="B15" s="31"/>
      <c r="C15" s="34">
        <v>79</v>
      </c>
      <c r="D15" s="34">
        <f>C15*B15</f>
        <v>0</v>
      </c>
      <c r="E15" s="35">
        <v>0.1</v>
      </c>
      <c r="F15" s="34">
        <f>D15*1.1</f>
        <v>0</v>
      </c>
      <c r="G15" s="82"/>
      <c r="H15" s="82"/>
      <c r="I15" s="82"/>
    </row>
    <row r="16" spans="1:9" ht="15" customHeight="1" x14ac:dyDescent="0.3">
      <c r="A16" s="75" t="s">
        <v>100</v>
      </c>
      <c r="B16" s="52"/>
      <c r="C16" s="52"/>
      <c r="D16" s="52"/>
      <c r="E16" s="52"/>
      <c r="F16" s="76"/>
      <c r="G16" s="82"/>
      <c r="H16" s="82"/>
      <c r="I16" s="82"/>
    </row>
    <row r="17" spans="1:9" ht="15" customHeight="1" x14ac:dyDescent="0.3">
      <c r="A17" s="33" t="s">
        <v>98</v>
      </c>
      <c r="B17" s="31"/>
      <c r="C17" s="34">
        <v>32</v>
      </c>
      <c r="D17" s="34">
        <f>C17*B17</f>
        <v>0</v>
      </c>
      <c r="E17" s="35">
        <v>0.1</v>
      </c>
      <c r="F17" s="34">
        <f>D17*1.1</f>
        <v>0</v>
      </c>
      <c r="G17" s="82"/>
      <c r="H17" s="82"/>
      <c r="I17" s="82"/>
    </row>
    <row r="18" spans="1:9" ht="15" customHeight="1" x14ac:dyDescent="0.3">
      <c r="A18" s="75" t="s">
        <v>101</v>
      </c>
      <c r="B18" s="52"/>
      <c r="C18" s="52"/>
      <c r="D18" s="52"/>
      <c r="E18" s="52"/>
      <c r="F18" s="32"/>
      <c r="G18" s="82"/>
      <c r="H18" s="82"/>
      <c r="I18" s="82"/>
    </row>
    <row r="19" spans="1:9" ht="15" customHeight="1" x14ac:dyDescent="0.3">
      <c r="A19" s="77" t="s">
        <v>103</v>
      </c>
      <c r="B19" s="78"/>
      <c r="C19" s="78"/>
      <c r="D19" s="78"/>
      <c r="E19" s="78"/>
      <c r="F19" s="79"/>
      <c r="G19" s="82"/>
      <c r="H19" s="82"/>
      <c r="I19" s="82"/>
    </row>
    <row r="20" spans="1:9" ht="15" customHeight="1" x14ac:dyDescent="0.3">
      <c r="A20" s="36" t="s">
        <v>104</v>
      </c>
      <c r="B20" s="49"/>
      <c r="C20" s="37">
        <v>170</v>
      </c>
      <c r="D20" s="37">
        <f>C20*B20</f>
        <v>0</v>
      </c>
      <c r="E20" s="38">
        <v>0.1</v>
      </c>
      <c r="F20" s="37">
        <f>D20*1.1</f>
        <v>0</v>
      </c>
      <c r="G20" s="82"/>
      <c r="H20" s="82"/>
      <c r="I20" s="82"/>
    </row>
    <row r="21" spans="1:9" ht="24" customHeight="1" x14ac:dyDescent="0.3">
      <c r="A21" s="75" t="s">
        <v>106</v>
      </c>
      <c r="B21" s="52"/>
      <c r="C21" s="52"/>
      <c r="D21" s="52"/>
      <c r="E21" s="52"/>
      <c r="F21" s="76"/>
      <c r="G21" s="82"/>
      <c r="H21" s="82"/>
      <c r="I21" s="82"/>
    </row>
    <row r="22" spans="1:9" x14ac:dyDescent="0.3">
      <c r="A22" s="33" t="s">
        <v>105</v>
      </c>
      <c r="B22" s="49"/>
      <c r="C22" s="34">
        <v>170</v>
      </c>
      <c r="D22" s="34">
        <f>C22*B22</f>
        <v>0</v>
      </c>
      <c r="E22" s="35">
        <v>0.1</v>
      </c>
      <c r="F22" s="34">
        <f>D22*1.1</f>
        <v>0</v>
      </c>
      <c r="G22" s="82"/>
      <c r="H22" s="82"/>
      <c r="I22" s="82"/>
    </row>
    <row r="23" spans="1:9" ht="15" customHeight="1" x14ac:dyDescent="0.3">
      <c r="A23" s="75" t="s">
        <v>107</v>
      </c>
      <c r="B23" s="52"/>
      <c r="C23" s="52"/>
      <c r="D23" s="52"/>
      <c r="E23" s="52"/>
      <c r="F23" s="76"/>
      <c r="G23" s="82"/>
      <c r="H23" s="82"/>
      <c r="I23" s="82"/>
    </row>
    <row r="24" spans="1:9" ht="14.4" customHeight="1" x14ac:dyDescent="0.3">
      <c r="A24" s="60" t="s">
        <v>111</v>
      </c>
      <c r="B24" s="61"/>
      <c r="C24" s="61"/>
      <c r="D24" s="61"/>
      <c r="E24" s="61"/>
      <c r="F24" s="62"/>
      <c r="G24" s="82"/>
      <c r="H24" s="82"/>
      <c r="I24" s="82"/>
    </row>
    <row r="25" spans="1:9" ht="14.4" customHeight="1" x14ac:dyDescent="0.3">
      <c r="A25" s="21" t="s">
        <v>65</v>
      </c>
      <c r="B25" s="31"/>
      <c r="C25" s="22">
        <v>125</v>
      </c>
      <c r="D25" s="23">
        <f>C25*B25</f>
        <v>0</v>
      </c>
      <c r="E25" s="24">
        <v>0.1</v>
      </c>
      <c r="F25" s="25">
        <f>D25*1.1</f>
        <v>0</v>
      </c>
      <c r="G25" s="82"/>
      <c r="H25" s="82"/>
      <c r="I25" s="82"/>
    </row>
    <row r="26" spans="1:9" ht="30.6" customHeight="1" x14ac:dyDescent="0.3">
      <c r="A26" s="57" t="s">
        <v>108</v>
      </c>
      <c r="B26" s="58"/>
      <c r="C26" s="58"/>
      <c r="D26" s="58"/>
      <c r="E26" s="58"/>
      <c r="F26" s="59"/>
      <c r="G26" s="82"/>
      <c r="H26" s="82"/>
      <c r="I26" s="82"/>
    </row>
    <row r="27" spans="1:9" x14ac:dyDescent="0.3">
      <c r="A27" s="21" t="s">
        <v>66</v>
      </c>
      <c r="B27" s="31"/>
      <c r="C27" s="22">
        <v>175</v>
      </c>
      <c r="D27" s="23">
        <f t="shared" ref="D27:D64" si="0">C27*B27</f>
        <v>0</v>
      </c>
      <c r="E27" s="24">
        <v>0.1</v>
      </c>
      <c r="F27" s="25">
        <f t="shared" ref="F27:F60" si="1">D27*1.1</f>
        <v>0</v>
      </c>
      <c r="G27" s="82"/>
      <c r="H27" s="82"/>
      <c r="I27" s="82"/>
    </row>
    <row r="28" spans="1:9" ht="34.799999999999997" customHeight="1" x14ac:dyDescent="0.3">
      <c r="A28" s="57" t="s">
        <v>109</v>
      </c>
      <c r="B28" s="58"/>
      <c r="C28" s="58"/>
      <c r="D28" s="58"/>
      <c r="E28" s="58"/>
      <c r="F28" s="59"/>
      <c r="G28" s="82"/>
      <c r="H28" s="82"/>
      <c r="I28" s="82"/>
    </row>
    <row r="29" spans="1:9" ht="14.4" customHeight="1" x14ac:dyDescent="0.3">
      <c r="A29" s="21" t="s">
        <v>67</v>
      </c>
      <c r="B29" s="31"/>
      <c r="C29" s="22">
        <v>125</v>
      </c>
      <c r="D29" s="23">
        <f>C29*B29</f>
        <v>0</v>
      </c>
      <c r="E29" s="24">
        <v>0.1</v>
      </c>
      <c r="F29" s="25">
        <f>D29*1.1</f>
        <v>0</v>
      </c>
      <c r="G29" s="82"/>
      <c r="H29" s="82"/>
      <c r="I29" s="82"/>
    </row>
    <row r="30" spans="1:9" ht="29.4" customHeight="1" x14ac:dyDescent="0.3">
      <c r="A30" s="57" t="s">
        <v>110</v>
      </c>
      <c r="B30" s="58"/>
      <c r="C30" s="58"/>
      <c r="D30" s="58"/>
      <c r="E30" s="58"/>
      <c r="F30" s="59"/>
      <c r="G30" s="82"/>
      <c r="H30" s="82"/>
      <c r="I30" s="82"/>
    </row>
    <row r="31" spans="1:9" x14ac:dyDescent="0.3">
      <c r="A31" s="21" t="s">
        <v>68</v>
      </c>
      <c r="B31" s="31"/>
      <c r="C31" s="22">
        <v>175</v>
      </c>
      <c r="D31" s="23">
        <f t="shared" ref="D31" si="2">C31*B31</f>
        <v>0</v>
      </c>
      <c r="E31" s="24">
        <v>0.1</v>
      </c>
      <c r="F31" s="25">
        <f t="shared" ref="F31" si="3">D31*1.1</f>
        <v>0</v>
      </c>
      <c r="G31" s="82"/>
      <c r="H31" s="82"/>
      <c r="I31" s="82"/>
    </row>
    <row r="32" spans="1:9" ht="36" customHeight="1" x14ac:dyDescent="0.3">
      <c r="A32" s="57" t="s">
        <v>110</v>
      </c>
      <c r="B32" s="58"/>
      <c r="C32" s="58"/>
      <c r="D32" s="58"/>
      <c r="E32" s="58"/>
      <c r="F32" s="59"/>
      <c r="G32" s="82"/>
      <c r="H32" s="82"/>
      <c r="I32" s="82"/>
    </row>
    <row r="33" spans="1:9" ht="14.4" customHeight="1" x14ac:dyDescent="0.3">
      <c r="A33" s="60" t="s">
        <v>112</v>
      </c>
      <c r="B33" s="61"/>
      <c r="C33" s="61"/>
      <c r="D33" s="61"/>
      <c r="E33" s="61"/>
      <c r="F33" s="62"/>
      <c r="G33" s="82"/>
      <c r="H33" s="82"/>
      <c r="I33" s="82"/>
    </row>
    <row r="34" spans="1:9" ht="14.4" customHeight="1" x14ac:dyDescent="0.3">
      <c r="A34" s="21" t="s">
        <v>71</v>
      </c>
      <c r="B34" s="31"/>
      <c r="C34" s="22">
        <v>125</v>
      </c>
      <c r="D34" s="23">
        <f>C34*B34</f>
        <v>0</v>
      </c>
      <c r="E34" s="24">
        <v>0.1</v>
      </c>
      <c r="F34" s="25">
        <f>D34*1.1</f>
        <v>0</v>
      </c>
      <c r="G34" s="82"/>
      <c r="H34" s="82"/>
      <c r="I34" s="82"/>
    </row>
    <row r="35" spans="1:9" ht="21.6" customHeight="1" x14ac:dyDescent="0.3">
      <c r="A35" s="57" t="s">
        <v>113</v>
      </c>
      <c r="B35" s="58"/>
      <c r="C35" s="58"/>
      <c r="D35" s="58"/>
      <c r="E35" s="58"/>
      <c r="F35" s="59"/>
      <c r="G35" s="82"/>
      <c r="H35" s="82"/>
      <c r="I35" s="82"/>
    </row>
    <row r="36" spans="1:9" x14ac:dyDescent="0.3">
      <c r="A36" s="21" t="s">
        <v>72</v>
      </c>
      <c r="B36" s="31"/>
      <c r="C36" s="22">
        <v>175</v>
      </c>
      <c r="D36" s="23">
        <f t="shared" ref="D36" si="4">C36*B36</f>
        <v>0</v>
      </c>
      <c r="E36" s="24">
        <v>0.1</v>
      </c>
      <c r="F36" s="25">
        <f t="shared" ref="F36" si="5">D36*1.1</f>
        <v>0</v>
      </c>
      <c r="G36" s="82"/>
      <c r="H36" s="82"/>
      <c r="I36" s="82"/>
    </row>
    <row r="37" spans="1:9" ht="22.2" customHeight="1" x14ac:dyDescent="0.3">
      <c r="A37" s="57" t="s">
        <v>113</v>
      </c>
      <c r="B37" s="58"/>
      <c r="C37" s="58"/>
      <c r="D37" s="58"/>
      <c r="E37" s="58"/>
      <c r="F37" s="59"/>
      <c r="G37" s="82"/>
      <c r="H37" s="82"/>
      <c r="I37" s="82"/>
    </row>
    <row r="38" spans="1:9" ht="14.4" customHeight="1" x14ac:dyDescent="0.3">
      <c r="A38" s="60" t="s">
        <v>115</v>
      </c>
      <c r="B38" s="61"/>
      <c r="C38" s="61"/>
      <c r="D38" s="61"/>
      <c r="E38" s="61"/>
      <c r="F38" s="62"/>
      <c r="G38" s="82"/>
      <c r="H38" s="82"/>
      <c r="I38" s="82"/>
    </row>
    <row r="39" spans="1:9" x14ac:dyDescent="0.3">
      <c r="A39" s="21" t="s">
        <v>27</v>
      </c>
      <c r="B39" s="31"/>
      <c r="C39" s="22">
        <v>195</v>
      </c>
      <c r="D39" s="23">
        <f t="shared" si="0"/>
        <v>0</v>
      </c>
      <c r="E39" s="24">
        <v>0.1</v>
      </c>
      <c r="F39" s="25">
        <f t="shared" si="1"/>
        <v>0</v>
      </c>
      <c r="G39" s="82"/>
      <c r="H39" s="82"/>
      <c r="I39" s="82"/>
    </row>
    <row r="40" spans="1:9" ht="15" customHeight="1" x14ac:dyDescent="0.3">
      <c r="A40" s="57" t="s">
        <v>114</v>
      </c>
      <c r="B40" s="58"/>
      <c r="C40" s="58"/>
      <c r="D40" s="58"/>
      <c r="E40" s="58"/>
      <c r="F40" s="59"/>
      <c r="G40" s="82"/>
      <c r="H40" s="82"/>
      <c r="I40" s="82"/>
    </row>
    <row r="41" spans="1:9" x14ac:dyDescent="0.3">
      <c r="A41" s="60" t="s">
        <v>116</v>
      </c>
      <c r="B41" s="61"/>
      <c r="C41" s="61"/>
      <c r="D41" s="61"/>
      <c r="E41" s="61"/>
      <c r="F41" s="62"/>
      <c r="G41" s="82"/>
      <c r="H41" s="82"/>
      <c r="I41" s="82"/>
    </row>
    <row r="42" spans="1:9" x14ac:dyDescent="0.3">
      <c r="A42" s="21" t="s">
        <v>160</v>
      </c>
      <c r="B42" s="31"/>
      <c r="C42" s="22">
        <v>25</v>
      </c>
      <c r="D42" s="40">
        <f t="shared" si="0"/>
        <v>0</v>
      </c>
      <c r="E42" s="41">
        <v>0.1</v>
      </c>
      <c r="F42" s="42">
        <f t="shared" si="1"/>
        <v>0</v>
      </c>
      <c r="G42" s="82"/>
      <c r="H42" s="82"/>
      <c r="I42" s="82"/>
    </row>
    <row r="43" spans="1:9" ht="15" customHeight="1" x14ac:dyDescent="0.3">
      <c r="A43" s="57" t="s">
        <v>154</v>
      </c>
      <c r="B43" s="58"/>
      <c r="C43" s="58"/>
      <c r="D43" s="58"/>
      <c r="E43" s="58"/>
      <c r="F43" s="59"/>
      <c r="G43" s="82"/>
      <c r="H43" s="82"/>
      <c r="I43" s="82"/>
    </row>
    <row r="44" spans="1:9" x14ac:dyDescent="0.3">
      <c r="A44" s="21" t="s">
        <v>161</v>
      </c>
      <c r="B44" s="31"/>
      <c r="C44" s="22">
        <v>25</v>
      </c>
      <c r="D44" s="40">
        <f t="shared" si="0"/>
        <v>0</v>
      </c>
      <c r="E44" s="41">
        <v>0.1</v>
      </c>
      <c r="F44" s="42">
        <f t="shared" si="1"/>
        <v>0</v>
      </c>
      <c r="G44" s="82"/>
      <c r="H44" s="82"/>
      <c r="I44" s="82"/>
    </row>
    <row r="45" spans="1:9" ht="14.4" customHeight="1" x14ac:dyDescent="0.3">
      <c r="A45" s="51" t="s">
        <v>155</v>
      </c>
      <c r="B45" s="52"/>
      <c r="C45" s="52"/>
      <c r="D45" s="52"/>
      <c r="E45" s="52"/>
      <c r="F45" s="53"/>
      <c r="G45" s="82"/>
      <c r="H45" s="82"/>
      <c r="I45" s="82"/>
    </row>
    <row r="46" spans="1:9" x14ac:dyDescent="0.3">
      <c r="A46" s="21" t="s">
        <v>162</v>
      </c>
      <c r="B46" s="31"/>
      <c r="C46" s="22">
        <v>25</v>
      </c>
      <c r="D46" s="40">
        <f t="shared" si="0"/>
        <v>0</v>
      </c>
      <c r="E46" s="41">
        <v>0.1</v>
      </c>
      <c r="F46" s="42">
        <f t="shared" si="1"/>
        <v>0</v>
      </c>
      <c r="G46" s="82"/>
      <c r="H46" s="82"/>
      <c r="I46" s="82"/>
    </row>
    <row r="47" spans="1:9" ht="15" customHeight="1" x14ac:dyDescent="0.3">
      <c r="A47" s="51" t="s">
        <v>156</v>
      </c>
      <c r="B47" s="52"/>
      <c r="C47" s="52"/>
      <c r="D47" s="52"/>
      <c r="E47" s="52"/>
      <c r="F47" s="53"/>
      <c r="G47" s="82"/>
      <c r="H47" s="82"/>
      <c r="I47" s="82"/>
    </row>
    <row r="48" spans="1:9" x14ac:dyDescent="0.3">
      <c r="A48" s="21" t="s">
        <v>163</v>
      </c>
      <c r="B48" s="31"/>
      <c r="C48" s="22">
        <v>25</v>
      </c>
      <c r="D48" s="40">
        <f t="shared" si="0"/>
        <v>0</v>
      </c>
      <c r="E48" s="41">
        <v>0.1</v>
      </c>
      <c r="F48" s="42">
        <f t="shared" si="1"/>
        <v>0</v>
      </c>
      <c r="G48" s="82"/>
      <c r="H48" s="82"/>
      <c r="I48" s="82"/>
    </row>
    <row r="49" spans="1:9" ht="15" customHeight="1" x14ac:dyDescent="0.3">
      <c r="A49" s="51" t="s">
        <v>157</v>
      </c>
      <c r="B49" s="52"/>
      <c r="C49" s="52"/>
      <c r="D49" s="52"/>
      <c r="E49" s="52"/>
      <c r="F49" s="53"/>
      <c r="G49" s="82"/>
      <c r="H49" s="82"/>
      <c r="I49" s="82"/>
    </row>
    <row r="50" spans="1:9" x14ac:dyDescent="0.3">
      <c r="A50" s="21" t="s">
        <v>164</v>
      </c>
      <c r="B50" s="31"/>
      <c r="C50" s="22">
        <v>25</v>
      </c>
      <c r="D50" s="40">
        <f t="shared" si="0"/>
        <v>0</v>
      </c>
      <c r="E50" s="41">
        <v>0.1</v>
      </c>
      <c r="F50" s="42">
        <f t="shared" si="1"/>
        <v>0</v>
      </c>
      <c r="G50" s="82"/>
      <c r="H50" s="82"/>
      <c r="I50" s="82"/>
    </row>
    <row r="51" spans="1:9" ht="15" customHeight="1" x14ac:dyDescent="0.3">
      <c r="A51" s="51" t="s">
        <v>158</v>
      </c>
      <c r="B51" s="52"/>
      <c r="C51" s="52"/>
      <c r="D51" s="52"/>
      <c r="E51" s="52"/>
      <c r="F51" s="53"/>
      <c r="G51" s="82"/>
      <c r="H51" s="82"/>
      <c r="I51" s="82"/>
    </row>
    <row r="52" spans="1:9" x14ac:dyDescent="0.3">
      <c r="A52" s="21" t="s">
        <v>165</v>
      </c>
      <c r="B52" s="31"/>
      <c r="C52" s="22">
        <v>25</v>
      </c>
      <c r="D52" s="40">
        <f t="shared" si="0"/>
        <v>0</v>
      </c>
      <c r="E52" s="41">
        <v>0.1</v>
      </c>
      <c r="F52" s="42">
        <f t="shared" si="1"/>
        <v>0</v>
      </c>
      <c r="G52" s="82"/>
      <c r="H52" s="82"/>
      <c r="I52" s="82"/>
    </row>
    <row r="53" spans="1:9" ht="15" customHeight="1" x14ac:dyDescent="0.3">
      <c r="A53" s="51" t="s">
        <v>159</v>
      </c>
      <c r="B53" s="52"/>
      <c r="C53" s="52"/>
      <c r="D53" s="52"/>
      <c r="E53" s="52"/>
      <c r="F53" s="53"/>
      <c r="G53" s="82"/>
      <c r="H53" s="82"/>
      <c r="I53" s="82"/>
    </row>
    <row r="54" spans="1:9" x14ac:dyDescent="0.3">
      <c r="A54" s="60" t="s">
        <v>119</v>
      </c>
      <c r="B54" s="61"/>
      <c r="C54" s="61"/>
      <c r="D54" s="61"/>
      <c r="E54" s="61"/>
      <c r="F54" s="62"/>
      <c r="G54" s="82"/>
      <c r="H54" s="82"/>
      <c r="I54" s="82"/>
    </row>
    <row r="55" spans="1:9" x14ac:dyDescent="0.3">
      <c r="A55" s="21" t="s">
        <v>146</v>
      </c>
      <c r="B55" s="31"/>
      <c r="C55" s="22">
        <v>35</v>
      </c>
      <c r="D55" s="23">
        <f t="shared" si="0"/>
        <v>0</v>
      </c>
      <c r="E55" s="24">
        <v>0.1</v>
      </c>
      <c r="F55" s="25">
        <f t="shared" si="1"/>
        <v>0</v>
      </c>
      <c r="G55" s="82"/>
      <c r="H55" s="82"/>
      <c r="I55" s="82"/>
    </row>
    <row r="56" spans="1:9" x14ac:dyDescent="0.3">
      <c r="A56" s="21" t="s">
        <v>147</v>
      </c>
      <c r="B56" s="31"/>
      <c r="C56" s="22">
        <v>35</v>
      </c>
      <c r="D56" s="23">
        <f t="shared" si="0"/>
        <v>0</v>
      </c>
      <c r="E56" s="24">
        <v>0.1</v>
      </c>
      <c r="F56" s="25">
        <f t="shared" si="1"/>
        <v>0</v>
      </c>
      <c r="G56" s="82"/>
      <c r="H56" s="82"/>
      <c r="I56" s="82"/>
    </row>
    <row r="57" spans="1:9" x14ac:dyDescent="0.3">
      <c r="A57" s="21" t="s">
        <v>117</v>
      </c>
      <c r="B57" s="31"/>
      <c r="C57" s="22">
        <v>60</v>
      </c>
      <c r="D57" s="23">
        <f t="shared" si="0"/>
        <v>0</v>
      </c>
      <c r="E57" s="24">
        <v>0.1</v>
      </c>
      <c r="F57" s="25">
        <f t="shared" si="1"/>
        <v>0</v>
      </c>
      <c r="G57" s="82"/>
      <c r="H57" s="82"/>
      <c r="I57" s="82"/>
    </row>
    <row r="58" spans="1:9" x14ac:dyDescent="0.3">
      <c r="A58" s="21" t="s">
        <v>118</v>
      </c>
      <c r="B58" s="31"/>
      <c r="C58" s="22">
        <v>60</v>
      </c>
      <c r="D58" s="23">
        <f t="shared" si="0"/>
        <v>0</v>
      </c>
      <c r="E58" s="24">
        <v>0.1</v>
      </c>
      <c r="F58" s="25">
        <f t="shared" si="1"/>
        <v>0</v>
      </c>
      <c r="G58" s="82"/>
      <c r="H58" s="82"/>
      <c r="I58" s="82"/>
    </row>
    <row r="59" spans="1:9" x14ac:dyDescent="0.3">
      <c r="A59" s="21" t="s">
        <v>38</v>
      </c>
      <c r="B59" s="31"/>
      <c r="C59" s="22">
        <v>45</v>
      </c>
      <c r="D59" s="23">
        <f t="shared" si="0"/>
        <v>0</v>
      </c>
      <c r="E59" s="24">
        <v>0.1</v>
      </c>
      <c r="F59" s="25">
        <f t="shared" si="1"/>
        <v>0</v>
      </c>
      <c r="G59" s="82"/>
      <c r="H59" s="82"/>
      <c r="I59" s="82"/>
    </row>
    <row r="60" spans="1:9" x14ac:dyDescent="0.3">
      <c r="A60" s="21" t="s">
        <v>39</v>
      </c>
      <c r="B60" s="31"/>
      <c r="C60" s="22">
        <v>45</v>
      </c>
      <c r="D60" s="23">
        <f t="shared" si="0"/>
        <v>0</v>
      </c>
      <c r="E60" s="24">
        <v>0.1</v>
      </c>
      <c r="F60" s="25">
        <f t="shared" si="1"/>
        <v>0</v>
      </c>
      <c r="G60" s="82"/>
      <c r="H60" s="82"/>
      <c r="I60" s="82"/>
    </row>
    <row r="61" spans="1:9" x14ac:dyDescent="0.3">
      <c r="A61" s="60" t="s">
        <v>120</v>
      </c>
      <c r="B61" s="61"/>
      <c r="C61" s="61"/>
      <c r="D61" s="61"/>
      <c r="E61" s="61"/>
      <c r="F61" s="62"/>
      <c r="G61" s="82"/>
      <c r="H61" s="82"/>
      <c r="I61" s="82"/>
    </row>
    <row r="62" spans="1:9" x14ac:dyDescent="0.3">
      <c r="A62" s="21" t="s">
        <v>135</v>
      </c>
      <c r="B62" s="31"/>
      <c r="C62" s="22">
        <v>35</v>
      </c>
      <c r="D62" s="23">
        <f>C62*B62</f>
        <v>0</v>
      </c>
      <c r="E62" s="24">
        <v>0.2</v>
      </c>
      <c r="F62" s="25">
        <f t="shared" ref="F62:F64" si="6">D62*1.2</f>
        <v>0</v>
      </c>
      <c r="G62" s="82"/>
      <c r="H62" s="82"/>
      <c r="I62" s="82"/>
    </row>
    <row r="63" spans="1:9" x14ac:dyDescent="0.3">
      <c r="A63" s="21" t="s">
        <v>136</v>
      </c>
      <c r="B63" s="31"/>
      <c r="C63" s="22">
        <v>18</v>
      </c>
      <c r="D63" s="23">
        <f t="shared" ref="D63" si="7">C63*B63</f>
        <v>0</v>
      </c>
      <c r="E63" s="24">
        <v>0.2</v>
      </c>
      <c r="F63" s="25">
        <f t="shared" si="6"/>
        <v>0</v>
      </c>
      <c r="G63" s="82"/>
      <c r="H63" s="82"/>
      <c r="I63" s="82"/>
    </row>
    <row r="64" spans="1:9" x14ac:dyDescent="0.3">
      <c r="A64" s="21" t="s">
        <v>137</v>
      </c>
      <c r="B64" s="31"/>
      <c r="C64" s="22">
        <v>18</v>
      </c>
      <c r="D64" s="23">
        <f t="shared" si="0"/>
        <v>0</v>
      </c>
      <c r="E64" s="24">
        <v>0.2</v>
      </c>
      <c r="F64" s="25">
        <f t="shared" si="6"/>
        <v>0</v>
      </c>
      <c r="G64" s="82"/>
      <c r="H64" s="82"/>
      <c r="I64" s="82"/>
    </row>
    <row r="65" spans="1:9" x14ac:dyDescent="0.3">
      <c r="A65" s="80" t="s">
        <v>121</v>
      </c>
      <c r="B65" s="80"/>
      <c r="C65" s="80"/>
      <c r="D65" s="80"/>
      <c r="E65" s="80"/>
      <c r="F65" s="80"/>
      <c r="G65" s="82"/>
      <c r="H65" s="82"/>
      <c r="I65" s="82"/>
    </row>
    <row r="66" spans="1:9" x14ac:dyDescent="0.3">
      <c r="A66" s="56" t="s">
        <v>142</v>
      </c>
      <c r="B66" s="54"/>
      <c r="C66" s="54"/>
      <c r="D66" s="54"/>
      <c r="E66" s="54"/>
      <c r="F66" s="55"/>
      <c r="G66" s="82"/>
      <c r="H66" s="82"/>
      <c r="I66" s="82"/>
    </row>
    <row r="67" spans="1:9" x14ac:dyDescent="0.3">
      <c r="A67" s="48" t="s">
        <v>144</v>
      </c>
      <c r="B67" s="50"/>
      <c r="C67" s="43">
        <v>420</v>
      </c>
      <c r="D67" s="43">
        <f>C67*B67</f>
        <v>0</v>
      </c>
      <c r="E67" s="44">
        <v>0.1</v>
      </c>
      <c r="F67" s="43">
        <f>D67*1.1</f>
        <v>0</v>
      </c>
      <c r="G67" s="82"/>
      <c r="H67" s="82"/>
      <c r="I67" s="82"/>
    </row>
    <row r="68" spans="1:9" x14ac:dyDescent="0.3">
      <c r="A68" s="39" t="s">
        <v>145</v>
      </c>
      <c r="B68" s="50"/>
      <c r="C68" s="43">
        <v>360</v>
      </c>
      <c r="D68" s="43">
        <f>C68*B68</f>
        <v>0</v>
      </c>
      <c r="E68" s="44">
        <v>0.1</v>
      </c>
      <c r="F68" s="43">
        <f>D68*1.1</f>
        <v>0</v>
      </c>
      <c r="G68" s="82"/>
      <c r="H68" s="82"/>
      <c r="I68" s="82"/>
    </row>
    <row r="69" spans="1:9" x14ac:dyDescent="0.3">
      <c r="A69" s="39" t="s">
        <v>123</v>
      </c>
      <c r="B69" s="50"/>
      <c r="C69" s="43">
        <v>70</v>
      </c>
      <c r="D69" s="43">
        <f>C69*B69</f>
        <v>0</v>
      </c>
      <c r="E69" s="44">
        <v>0.1</v>
      </c>
      <c r="F69" s="43">
        <f>D69*1.1</f>
        <v>0</v>
      </c>
      <c r="G69" s="82"/>
      <c r="H69" s="82"/>
      <c r="I69" s="82"/>
    </row>
    <row r="70" spans="1:9" x14ac:dyDescent="0.3">
      <c r="A70" s="54" t="s">
        <v>122</v>
      </c>
      <c r="B70" s="54"/>
      <c r="C70" s="54"/>
      <c r="D70" s="54"/>
      <c r="E70" s="54"/>
      <c r="F70" s="55"/>
      <c r="G70" s="82"/>
      <c r="H70" s="82"/>
      <c r="I70" s="82"/>
    </row>
    <row r="71" spans="1:9" x14ac:dyDescent="0.3">
      <c r="A71" s="39" t="s">
        <v>124</v>
      </c>
      <c r="B71" s="50"/>
      <c r="C71" s="43">
        <v>200</v>
      </c>
      <c r="D71" s="43">
        <f>C71*B71</f>
        <v>0</v>
      </c>
      <c r="E71" s="44">
        <v>0.1</v>
      </c>
      <c r="F71" s="43">
        <f>D71*1.1</f>
        <v>0</v>
      </c>
      <c r="G71" s="82"/>
      <c r="H71" s="82"/>
      <c r="I71" s="82"/>
    </row>
    <row r="72" spans="1:9" x14ac:dyDescent="0.3">
      <c r="A72" s="54" t="s">
        <v>143</v>
      </c>
      <c r="B72" s="54"/>
      <c r="C72" s="54"/>
      <c r="D72" s="54"/>
      <c r="E72" s="54"/>
      <c r="F72" s="55"/>
      <c r="G72" s="82"/>
      <c r="H72" s="82"/>
      <c r="I72" s="82"/>
    </row>
    <row r="73" spans="1:9" ht="15" thickBot="1" x14ac:dyDescent="0.35">
      <c r="A73" s="26" t="s">
        <v>125</v>
      </c>
      <c r="B73" s="31"/>
      <c r="C73" s="22">
        <v>7</v>
      </c>
      <c r="D73" s="23">
        <f t="shared" ref="D73:D77" si="8">C73*B73</f>
        <v>0</v>
      </c>
      <c r="E73" s="24">
        <v>0.1</v>
      </c>
      <c r="F73" s="27">
        <f>D73*1.1</f>
        <v>0</v>
      </c>
      <c r="G73" s="83"/>
      <c r="H73" s="83"/>
      <c r="I73" s="83"/>
    </row>
    <row r="74" spans="1:9" ht="15.6" x14ac:dyDescent="0.3">
      <c r="A74" s="26" t="s">
        <v>126</v>
      </c>
      <c r="B74" s="31"/>
      <c r="C74" s="22">
        <v>9</v>
      </c>
      <c r="D74" s="23">
        <f t="shared" si="8"/>
        <v>0</v>
      </c>
      <c r="E74" s="24">
        <v>0.1</v>
      </c>
      <c r="F74" s="27">
        <f>D74*1.1</f>
        <v>0</v>
      </c>
      <c r="G74" s="91" t="s">
        <v>48</v>
      </c>
      <c r="H74" s="92"/>
      <c r="I74" s="93"/>
    </row>
    <row r="75" spans="1:9" ht="15.6" x14ac:dyDescent="0.3">
      <c r="A75" s="26" t="s">
        <v>127</v>
      </c>
      <c r="B75" s="31"/>
      <c r="C75" s="22">
        <v>8</v>
      </c>
      <c r="D75" s="23">
        <f t="shared" si="8"/>
        <v>0</v>
      </c>
      <c r="E75" s="24">
        <v>0.1</v>
      </c>
      <c r="F75" s="27">
        <f>D75*1.1</f>
        <v>0</v>
      </c>
      <c r="G75" s="63" t="s">
        <v>13</v>
      </c>
      <c r="H75" s="64"/>
      <c r="I75" s="18">
        <f>SUM(D13:D77)</f>
        <v>0</v>
      </c>
    </row>
    <row r="76" spans="1:9" x14ac:dyDescent="0.3">
      <c r="A76" s="26" t="s">
        <v>128</v>
      </c>
      <c r="B76" s="31"/>
      <c r="C76" s="22">
        <v>3</v>
      </c>
      <c r="D76" s="23">
        <f t="shared" si="8"/>
        <v>0</v>
      </c>
      <c r="E76" s="24">
        <v>0.1</v>
      </c>
      <c r="F76" s="27">
        <f>D76*1.1</f>
        <v>0</v>
      </c>
      <c r="G76" s="65" t="s">
        <v>51</v>
      </c>
      <c r="H76" s="66"/>
      <c r="I76" s="19">
        <f>IF(I75&lt;300,30,(I75*0.1))</f>
        <v>30</v>
      </c>
    </row>
    <row r="77" spans="1:9" x14ac:dyDescent="0.3">
      <c r="A77" s="26" t="s">
        <v>129</v>
      </c>
      <c r="B77" s="31"/>
      <c r="C77" s="22">
        <v>4</v>
      </c>
      <c r="D77" s="23">
        <f t="shared" si="8"/>
        <v>0</v>
      </c>
      <c r="E77" s="24">
        <v>0.1</v>
      </c>
      <c r="F77" s="28">
        <f>D77*1.1</f>
        <v>0</v>
      </c>
      <c r="G77" s="65" t="s">
        <v>53</v>
      </c>
      <c r="H77" s="66"/>
      <c r="I77" s="20">
        <f>+I75+I76</f>
        <v>30</v>
      </c>
    </row>
    <row r="78" spans="1:9" ht="15.6" x14ac:dyDescent="0.3">
      <c r="A78" s="90" t="s">
        <v>54</v>
      </c>
      <c r="B78" s="90"/>
      <c r="C78" s="90"/>
      <c r="D78" s="29">
        <f>SUM(D66:D77,D62:D64,D55:D60,D52,D50,D48,D46,D44,D42,D39,D27,D25+D13+D22+D20+D15+D17+D36+D34+D31+D29)</f>
        <v>0</v>
      </c>
      <c r="E78" s="30"/>
      <c r="F78" s="29">
        <f>SUM(F66:F77,F62:F64,F55:F60,F52,F50,F48,F46,F44,F42,F39,F27,F25+F13+F22+F20+F15+F17+F36+F34+F31+F29)</f>
        <v>0</v>
      </c>
      <c r="G78" s="63" t="s">
        <v>55</v>
      </c>
      <c r="H78" s="64"/>
      <c r="I78" s="18">
        <f>+F78+(I76*1.2)</f>
        <v>36</v>
      </c>
    </row>
    <row r="79" spans="1:9" x14ac:dyDescent="0.3">
      <c r="A79" s="5"/>
      <c r="B79" s="46"/>
      <c r="C79" s="6"/>
      <c r="D79" s="7"/>
      <c r="E79" s="8"/>
      <c r="F79" s="9"/>
    </row>
    <row r="80" spans="1:9" x14ac:dyDescent="0.3">
      <c r="C80" s="11"/>
      <c r="D80" s="12"/>
      <c r="E80" s="13"/>
      <c r="F80" s="14"/>
    </row>
    <row r="81" spans="1:9" x14ac:dyDescent="0.3">
      <c r="C81" s="11"/>
      <c r="D81" s="12"/>
      <c r="E81" s="13"/>
      <c r="F81" s="14"/>
    </row>
    <row r="82" spans="1:9" x14ac:dyDescent="0.3">
      <c r="C82" s="11"/>
      <c r="D82" s="12"/>
      <c r="E82" s="13"/>
    </row>
    <row r="83" spans="1:9" x14ac:dyDescent="0.3">
      <c r="C83" s="11"/>
      <c r="D83" s="12"/>
    </row>
    <row r="84" spans="1:9" s="10" customFormat="1" x14ac:dyDescent="0.3">
      <c r="A84" s="3"/>
      <c r="B84" s="47"/>
      <c r="C84" s="11"/>
      <c r="D84" s="12"/>
      <c r="G84" s="3"/>
      <c r="H84" s="3"/>
      <c r="I84" s="3"/>
    </row>
    <row r="85" spans="1:9" s="10" customFormat="1" x14ac:dyDescent="0.3">
      <c r="A85" s="3"/>
      <c r="B85" s="47"/>
      <c r="C85" s="11"/>
      <c r="D85" s="12"/>
      <c r="G85" s="3"/>
      <c r="H85" s="3"/>
      <c r="I85" s="3"/>
    </row>
  </sheetData>
  <sheetProtection sheet="1" selectLockedCells="1"/>
  <protectedRanges>
    <protectedRange algorithmName="SHA-512" hashValue="HV2nHY5cN4ygOct8Ndvxw/rNx8aKlKsNYPooHIeUGca7pTlBWKkQbpBVkdGEDiEExlVIaGd4j8RsXkBJoTC+IQ==" saltValue="Kuk7WwaPLbmsiiELceDD1Q==" spinCount="100000" sqref="A78:I78 C73:I77 A73:A77 C55:I60 A55:A60 A61:I61 C62:I64 A53:I54 C52:I52 A62:A64 A65:I72" name="Plage1"/>
  </protectedRanges>
  <mergeCells count="63">
    <mergeCell ref="A1:I1"/>
    <mergeCell ref="A2:I2"/>
    <mergeCell ref="A3:A4"/>
    <mergeCell ref="B3:C3"/>
    <mergeCell ref="D3:E3"/>
    <mergeCell ref="F3:G3"/>
    <mergeCell ref="H3:I3"/>
    <mergeCell ref="B4:C4"/>
    <mergeCell ref="D4:E4"/>
    <mergeCell ref="F4:G4"/>
    <mergeCell ref="H4:I4"/>
    <mergeCell ref="A5:A6"/>
    <mergeCell ref="B5:C5"/>
    <mergeCell ref="D5:E5"/>
    <mergeCell ref="F5:G5"/>
    <mergeCell ref="H5:I5"/>
    <mergeCell ref="B6:C6"/>
    <mergeCell ref="D6:E6"/>
    <mergeCell ref="F6:G6"/>
    <mergeCell ref="H6:I6"/>
    <mergeCell ref="A21:F21"/>
    <mergeCell ref="A23:F23"/>
    <mergeCell ref="A24:F24"/>
    <mergeCell ref="A7:A8"/>
    <mergeCell ref="B7:C7"/>
    <mergeCell ref="D7:I7"/>
    <mergeCell ref="B8:C8"/>
    <mergeCell ref="D8:I8"/>
    <mergeCell ref="A9:I10"/>
    <mergeCell ref="A18:E18"/>
    <mergeCell ref="A45:F45"/>
    <mergeCell ref="A26:F26"/>
    <mergeCell ref="A28:F28"/>
    <mergeCell ref="A30:F30"/>
    <mergeCell ref="A32:F32"/>
    <mergeCell ref="A33:F33"/>
    <mergeCell ref="A35:F35"/>
    <mergeCell ref="A37:F37"/>
    <mergeCell ref="A38:F38"/>
    <mergeCell ref="A40:F40"/>
    <mergeCell ref="A41:F41"/>
    <mergeCell ref="A43:F43"/>
    <mergeCell ref="G77:H77"/>
    <mergeCell ref="A78:C78"/>
    <mergeCell ref="G78:H78"/>
    <mergeCell ref="A61:F61"/>
    <mergeCell ref="A65:F65"/>
    <mergeCell ref="A66:F66"/>
    <mergeCell ref="A70:F70"/>
    <mergeCell ref="G11:I73"/>
    <mergeCell ref="A12:F12"/>
    <mergeCell ref="A14:F14"/>
    <mergeCell ref="A16:F16"/>
    <mergeCell ref="A19:F19"/>
    <mergeCell ref="A72:F72"/>
    <mergeCell ref="G74:I74"/>
    <mergeCell ref="G75:H75"/>
    <mergeCell ref="G76:H76"/>
    <mergeCell ref="A47:F47"/>
    <mergeCell ref="A49:F49"/>
    <mergeCell ref="A51:F51"/>
    <mergeCell ref="A53:F53"/>
    <mergeCell ref="A54:F54"/>
  </mergeCell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DFE5562-5AE8-495B-BB0D-5F122BB0DCF2}">
          <x14:formula1>
            <xm:f>Feuil2!$A$1:$A$4</xm:f>
          </x14:formula1>
          <xm:sqref>D8:I8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4731-3B8F-454A-8EC2-FF073DA07982}">
  <dimension ref="A1:A4"/>
  <sheetViews>
    <sheetView workbookViewId="0">
      <selection activeCell="A4" sqref="A1:A4"/>
    </sheetView>
  </sheetViews>
  <sheetFormatPr baseColWidth="10" defaultColWidth="11.44140625" defaultRowHeight="14.4" x14ac:dyDescent="0.3"/>
  <sheetData>
    <row r="1" spans="1:1" x14ac:dyDescent="0.3">
      <c r="A1" s="1" t="s">
        <v>56</v>
      </c>
    </row>
    <row r="2" spans="1:1" x14ac:dyDescent="0.3">
      <c r="A2" s="1" t="s">
        <v>57</v>
      </c>
    </row>
    <row r="3" spans="1:1" x14ac:dyDescent="0.3">
      <c r="A3" s="1" t="s">
        <v>58</v>
      </c>
    </row>
    <row r="4" spans="1:1" ht="15" thickBot="1" x14ac:dyDescent="0.35">
      <c r="A4" s="2" t="s">
        <v>59</v>
      </c>
    </row>
  </sheetData>
  <sheetProtection algorithmName="SHA-512" hashValue="bdTiHr35Wz2NYgxz1226FlSE0e8X+dbRykUGi9gWipGlB5rk6dz1lX9UD3do4Rlz0wTLVjd3Skl1VagfIhw9+g==" saltValue="PlkzMYJZthzHx8f+SJHMRw=="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C1FB2EDA530F4299EBF9663339EFD3" ma:contentTypeVersion="18" ma:contentTypeDescription="Crée un document." ma:contentTypeScope="" ma:versionID="ac40bb32a7f176d3c051f19597d0493e">
  <xsd:schema xmlns:xsd="http://www.w3.org/2001/XMLSchema" xmlns:xs="http://www.w3.org/2001/XMLSchema" xmlns:p="http://schemas.microsoft.com/office/2006/metadata/properties" xmlns:ns2="7028f5d2-4772-4a83-9733-7a1ea6043340" xmlns:ns3="4afc5941-c9af-4327-adc1-ea43d39736b4" xmlns:ns4="51e8c248-664d-4c16-ad03-cd7369bf21c8" targetNamespace="http://schemas.microsoft.com/office/2006/metadata/properties" ma:root="true" ma:fieldsID="adbba18a3882b145ec1ea62e6890771b" ns2:_="" ns3:_="" ns4:_="">
    <xsd:import namespace="7028f5d2-4772-4a83-9733-7a1ea6043340"/>
    <xsd:import namespace="4afc5941-c9af-4327-adc1-ea43d39736b4"/>
    <xsd:import namespace="51e8c248-664d-4c16-ad03-cd7369bf2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4:SharedWithUsers" minOccurs="0"/>
                <xsd:element ref="ns4:SharedWithDetail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8f5d2-4772-4a83-9733-7a1ea6043340"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bb8819c-e12c-45d8-b85a-d8d2a1f97a86}" ma:internalName="TaxCatchAll" ma:showField="CatchAllData" ma:web="7028f5d2-4772-4a83-9733-7a1ea60433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fc5941-c9af-4327-adc1-ea43d39736b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cb3c148a-dbf0-46d8-a543-e2f4cf818d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e8c248-664d-4c16-ad03-cd7369bf21c8" elementFormDefault="qualified">
    <xsd:import namespace="http://schemas.microsoft.com/office/2006/documentManagement/types"/>
    <xsd:import namespace="http://schemas.microsoft.com/office/infopath/2007/PartnerControls"/>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CB3A50-E224-4793-BD8F-0D7EABB8B8F2}"/>
</file>

<file path=customXml/itemProps2.xml><?xml version="1.0" encoding="utf-8"?>
<ds:datastoreItem xmlns:ds="http://schemas.openxmlformats.org/officeDocument/2006/customXml" ds:itemID="{B3BA03FC-2FA8-4312-B6A5-0D41D9D335FC}"/>
</file>

<file path=customXml/itemProps3.xml><?xml version="1.0" encoding="utf-8"?>
<ds:datastoreItem xmlns:ds="http://schemas.openxmlformats.org/officeDocument/2006/customXml" ds:itemID="{1A51A3B1-7242-4DE9-9DCD-A565931CF7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FRANCAIS</vt:lpstr>
      <vt:lpstr>ENGLISH</vt:lpstr>
      <vt:lpstr>Feuil2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Camille Costaz</dc:creator>
  <cp:keywords/>
  <dc:description/>
  <cp:lastModifiedBy>Paul Eyssautier</cp:lastModifiedBy>
  <cp:revision/>
  <dcterms:created xsi:type="dcterms:W3CDTF">2023-02-16T15:33:52Z</dcterms:created>
  <dcterms:modified xsi:type="dcterms:W3CDTF">2024-06-13T17:32:54Z</dcterms:modified>
  <cp:category/>
  <cp:contentStatus/>
</cp:coreProperties>
</file>